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worksheets/sheet1.xml" ContentType="application/vnd.openxmlformats-officedocument.spreadsheetml.worksheet+xml"/>
  <Override PartName="/xl/chartsheets/sheet7.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theme/themeOverride2.xml" ContentType="application/vnd.openxmlformats-officedocument.themeOverrid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theme/themeOverride3.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theme/themeOverride4.xml" ContentType="application/vnd.openxmlformats-officedocument.themeOverride+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theme/themeOverride5.xml" ContentType="application/vnd.openxmlformats-officedocument.themeOverride+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theme/themeOverride6.xml" ContentType="application/vnd.openxmlformats-officedocument.themeOverride+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theme/themeOverride7.xml" ContentType="application/vnd.openxmlformats-officedocument.themeOverride+xml"/>
  <Override PartName="/xl/drawings/drawing14.xml" ContentType="application/vnd.openxmlformats-officedocument.drawingml.chartshape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7_Hospital Services\Sharing Files 4\"/>
    </mc:Choice>
  </mc:AlternateContent>
  <xr:revisionPtr revIDLastSave="0" documentId="13_ncr:1_{4149C3A1-9D29-4D6B-8B94-836817447859}" xr6:coauthVersionLast="47" xr6:coauthVersionMax="47" xr10:uidLastSave="{00000000-0000-0000-0000-000000000000}"/>
  <bookViews>
    <workbookView xWindow="-108" yWindow="-108" windowWidth="23256" windowHeight="13176" tabRatio="846" xr2:uid="{4D7AFABF-C9DE-4830-94BA-520A9CEE48D9}"/>
  </bookViews>
  <sheets>
    <sheet name="Figure_Manitoba" sheetId="50" r:id="rId1"/>
    <sheet name="Figure_Southern" sheetId="44" r:id="rId2"/>
    <sheet name="Figure_WRHA" sheetId="47" r:id="rId3"/>
    <sheet name="Figure_Interlake-Eastern" sheetId="46" r:id="rId4"/>
    <sheet name="Figure_PrairieMountain" sheetId="48" r:id="rId5"/>
    <sheet name="Figure_Northern" sheetId="49" r:id="rId6"/>
    <sheet name="Graph Data" sheetId="45" state="hidden" r:id="rId7"/>
    <sheet name="Figure_RHAs_v1" sheetId="20" state="hidden" r:id="rId8"/>
    <sheet name="Table_Southern" sheetId="29" state="hidden" r:id="rId9"/>
    <sheet name="graph data_v1" sheetId="3" state="hidden" r:id="rId10"/>
    <sheet name="Raw Data" sheetId="40" state="hidden" r:id="rId11"/>
    <sheet name="Labels List" sheetId="41" state="hidden" r:id="rId12"/>
  </sheets>
  <externalReferences>
    <externalReference r:id="rId13"/>
  </externalReferences>
  <definedNames>
    <definedName name="Criteria1">IF((CELL("contents",'[1]district graph data'!E1))="2"," (2)")</definedName>
    <definedName name="_xlnm.Print_Area" localSheetId="8">Table_Southern!$A$1:$H$15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9" i="40" l="1"/>
  <c r="M9" i="40"/>
  <c r="F5" i="29" s="1"/>
  <c r="N9" i="40"/>
  <c r="I9" i="45" s="1"/>
  <c r="L10" i="40"/>
  <c r="G10" i="45" s="1"/>
  <c r="M10" i="40"/>
  <c r="N10" i="40"/>
  <c r="I10" i="45" s="1"/>
  <c r="L11" i="40"/>
  <c r="M11" i="40"/>
  <c r="F7" i="29" s="1"/>
  <c r="N11" i="40"/>
  <c r="I11" i="45" s="1"/>
  <c r="L12" i="40"/>
  <c r="G12" i="45" s="1"/>
  <c r="M12" i="40"/>
  <c r="N12" i="40"/>
  <c r="I12" i="45" s="1"/>
  <c r="L13" i="40"/>
  <c r="M13" i="40"/>
  <c r="F9" i="29" s="1"/>
  <c r="N13" i="40"/>
  <c r="H9" i="29" s="1"/>
  <c r="L14" i="40"/>
  <c r="G14" i="45" s="1"/>
  <c r="M14" i="40"/>
  <c r="N14" i="40"/>
  <c r="I14" i="45" s="1"/>
  <c r="L15" i="40"/>
  <c r="C11" i="29" s="1"/>
  <c r="M15" i="40"/>
  <c r="F11" i="29" s="1"/>
  <c r="N15" i="40"/>
  <c r="L16" i="40"/>
  <c r="G16" i="45" s="1"/>
  <c r="M16" i="40"/>
  <c r="N16" i="40"/>
  <c r="I16" i="45" s="1"/>
  <c r="L17" i="40"/>
  <c r="M17" i="40"/>
  <c r="F13" i="29" s="1"/>
  <c r="N17" i="40"/>
  <c r="L18" i="40"/>
  <c r="G18" i="45" s="1"/>
  <c r="M18" i="40"/>
  <c r="N18" i="40"/>
  <c r="I18" i="45" s="1"/>
  <c r="L19" i="40"/>
  <c r="M19" i="40"/>
  <c r="N19" i="40"/>
  <c r="I19" i="45" s="1"/>
  <c r="L20" i="40"/>
  <c r="G20" i="45" s="1"/>
  <c r="M20" i="40"/>
  <c r="N20" i="40"/>
  <c r="I20" i="45" s="1"/>
  <c r="L21" i="40"/>
  <c r="M21" i="40"/>
  <c r="H21" i="45" s="1"/>
  <c r="N21" i="40"/>
  <c r="L22" i="40"/>
  <c r="G22" i="45" s="1"/>
  <c r="M22" i="40"/>
  <c r="N22" i="40"/>
  <c r="I22" i="45" s="1"/>
  <c r="L23" i="40"/>
  <c r="M23" i="40"/>
  <c r="N23" i="40"/>
  <c r="L24" i="40"/>
  <c r="G24" i="45" s="1"/>
  <c r="M24" i="40"/>
  <c r="N24" i="40"/>
  <c r="I24" i="45" s="1"/>
  <c r="L25" i="40"/>
  <c r="M25" i="40"/>
  <c r="H25" i="45" s="1"/>
  <c r="N25" i="40"/>
  <c r="I23" i="3" s="1"/>
  <c r="L26" i="40"/>
  <c r="G26" i="45" s="1"/>
  <c r="M26" i="40"/>
  <c r="N26" i="40"/>
  <c r="I26" i="45" s="1"/>
  <c r="L27" i="40"/>
  <c r="M27" i="40"/>
  <c r="N27" i="40"/>
  <c r="I27" i="45" s="1"/>
  <c r="L28" i="40"/>
  <c r="G28" i="45" s="1"/>
  <c r="M28" i="40"/>
  <c r="N28" i="40"/>
  <c r="I28" i="45" s="1"/>
  <c r="L29" i="40"/>
  <c r="M29" i="40"/>
  <c r="H29" i="45" s="1"/>
  <c r="N29" i="40"/>
  <c r="L30" i="40"/>
  <c r="G30" i="45" s="1"/>
  <c r="M30" i="40"/>
  <c r="N30" i="40"/>
  <c r="I30" i="45" s="1"/>
  <c r="L31" i="40"/>
  <c r="M31" i="40"/>
  <c r="N31" i="40"/>
  <c r="L32" i="40"/>
  <c r="G32" i="45" s="1"/>
  <c r="M32" i="40"/>
  <c r="N32" i="40"/>
  <c r="I32" i="45" s="1"/>
  <c r="L33" i="40"/>
  <c r="M33" i="40"/>
  <c r="H33" i="45" s="1"/>
  <c r="N33" i="40"/>
  <c r="I31" i="3" s="1"/>
  <c r="L34" i="40"/>
  <c r="G34" i="45" s="1"/>
  <c r="M34" i="40"/>
  <c r="N34" i="40"/>
  <c r="I34" i="45" s="1"/>
  <c r="L35" i="40"/>
  <c r="M35" i="40"/>
  <c r="N35" i="40"/>
  <c r="I35" i="45" s="1"/>
  <c r="L36" i="40"/>
  <c r="G36" i="45" s="1"/>
  <c r="M36" i="40"/>
  <c r="N36" i="40"/>
  <c r="I36" i="45" s="1"/>
  <c r="L37" i="40"/>
  <c r="M37" i="40"/>
  <c r="H37" i="45" s="1"/>
  <c r="N37" i="40"/>
  <c r="L38" i="40"/>
  <c r="G38" i="45" s="1"/>
  <c r="M38" i="40"/>
  <c r="N38" i="40"/>
  <c r="I38" i="45" s="1"/>
  <c r="L39" i="40"/>
  <c r="M39" i="40"/>
  <c r="N39" i="40"/>
  <c r="L40" i="40"/>
  <c r="G40" i="45" s="1"/>
  <c r="M40" i="40"/>
  <c r="N40" i="40"/>
  <c r="I40" i="45" s="1"/>
  <c r="L41" i="40"/>
  <c r="M41" i="40"/>
  <c r="H41" i="45" s="1"/>
  <c r="N41" i="40"/>
  <c r="I39" i="3" s="1"/>
  <c r="L42" i="40"/>
  <c r="G42" i="45" s="1"/>
  <c r="M42" i="40"/>
  <c r="N42" i="40"/>
  <c r="I42" i="45" s="1"/>
  <c r="L43" i="40"/>
  <c r="M43" i="40"/>
  <c r="N43" i="40"/>
  <c r="I43" i="45" s="1"/>
  <c r="L44" i="40"/>
  <c r="G44" i="45" s="1"/>
  <c r="M44" i="40"/>
  <c r="N44" i="40"/>
  <c r="I44" i="45" s="1"/>
  <c r="L45" i="40"/>
  <c r="M45" i="40"/>
  <c r="H45" i="45" s="1"/>
  <c r="N45" i="40"/>
  <c r="L46" i="40"/>
  <c r="G46" i="45" s="1"/>
  <c r="M46" i="40"/>
  <c r="N46" i="40"/>
  <c r="I46" i="45" s="1"/>
  <c r="L47" i="40"/>
  <c r="M47" i="40"/>
  <c r="N47" i="40"/>
  <c r="L48" i="40"/>
  <c r="G48" i="45" s="1"/>
  <c r="M48" i="40"/>
  <c r="N48" i="40"/>
  <c r="I48" i="45" s="1"/>
  <c r="L49" i="40"/>
  <c r="M49" i="40"/>
  <c r="H49" i="45" s="1"/>
  <c r="N49" i="40"/>
  <c r="I47" i="3" s="1"/>
  <c r="L50" i="40"/>
  <c r="G50" i="45" s="1"/>
  <c r="M50" i="40"/>
  <c r="N50" i="40"/>
  <c r="I50" i="45" s="1"/>
  <c r="L51" i="40"/>
  <c r="M51" i="40"/>
  <c r="N51" i="40"/>
  <c r="I51" i="45" s="1"/>
  <c r="L52" i="40"/>
  <c r="G52" i="45" s="1"/>
  <c r="M52" i="40"/>
  <c r="N52" i="40"/>
  <c r="I52" i="45" s="1"/>
  <c r="L53" i="40"/>
  <c r="M53" i="40"/>
  <c r="H53" i="45" s="1"/>
  <c r="N53" i="40"/>
  <c r="L54" i="40"/>
  <c r="G54" i="45" s="1"/>
  <c r="M54" i="40"/>
  <c r="N54" i="40"/>
  <c r="I54" i="45" s="1"/>
  <c r="L55" i="40"/>
  <c r="M55" i="40"/>
  <c r="N55" i="40"/>
  <c r="L56" i="40"/>
  <c r="G56" i="45" s="1"/>
  <c r="M56" i="40"/>
  <c r="N56" i="40"/>
  <c r="I56" i="45" s="1"/>
  <c r="L57" i="40"/>
  <c r="M57" i="40"/>
  <c r="H57" i="45" s="1"/>
  <c r="N57" i="40"/>
  <c r="I55" i="3" s="1"/>
  <c r="L58" i="40"/>
  <c r="G58" i="45" s="1"/>
  <c r="M58" i="40"/>
  <c r="N58" i="40"/>
  <c r="I58" i="45" s="1"/>
  <c r="L59" i="40"/>
  <c r="M59" i="40"/>
  <c r="N59" i="40"/>
  <c r="I59" i="45" s="1"/>
  <c r="L60" i="40"/>
  <c r="G60" i="45" s="1"/>
  <c r="M60" i="40"/>
  <c r="N60" i="40"/>
  <c r="I60" i="45" s="1"/>
  <c r="L61" i="40"/>
  <c r="M61" i="40"/>
  <c r="H61" i="45" s="1"/>
  <c r="N61" i="40"/>
  <c r="L62" i="40"/>
  <c r="G62" i="45" s="1"/>
  <c r="M62" i="40"/>
  <c r="N62" i="40"/>
  <c r="I62" i="45" s="1"/>
  <c r="L63" i="40"/>
  <c r="M63" i="40"/>
  <c r="N63" i="40"/>
  <c r="L64" i="40"/>
  <c r="G64" i="45" s="1"/>
  <c r="M64" i="40"/>
  <c r="N64" i="40"/>
  <c r="I64" i="45" s="1"/>
  <c r="L65" i="40"/>
  <c r="M65" i="40"/>
  <c r="H65" i="45" s="1"/>
  <c r="N65" i="40"/>
  <c r="I63" i="3" s="1"/>
  <c r="L66" i="40"/>
  <c r="G66" i="45" s="1"/>
  <c r="M66" i="40"/>
  <c r="N66" i="40"/>
  <c r="I66" i="45" s="1"/>
  <c r="L67" i="40"/>
  <c r="M67" i="40"/>
  <c r="N67" i="40"/>
  <c r="I67" i="45" s="1"/>
  <c r="L68" i="40"/>
  <c r="G68" i="45" s="1"/>
  <c r="M68" i="40"/>
  <c r="N68" i="40"/>
  <c r="I68" i="45" s="1"/>
  <c r="L69" i="40"/>
  <c r="M69" i="40"/>
  <c r="H69" i="45" s="1"/>
  <c r="N69" i="40"/>
  <c r="L70" i="40"/>
  <c r="G70" i="45" s="1"/>
  <c r="M70" i="40"/>
  <c r="N70" i="40"/>
  <c r="I70" i="45" s="1"/>
  <c r="L71" i="40"/>
  <c r="M71" i="40"/>
  <c r="N71" i="40"/>
  <c r="L72" i="40"/>
  <c r="G72" i="45" s="1"/>
  <c r="M72" i="40"/>
  <c r="N72" i="40"/>
  <c r="I72" i="45" s="1"/>
  <c r="L73" i="40"/>
  <c r="M73" i="40"/>
  <c r="H73" i="45" s="1"/>
  <c r="N73" i="40"/>
  <c r="I71" i="3" s="1"/>
  <c r="N8" i="40"/>
  <c r="M8" i="40"/>
  <c r="L8" i="40"/>
  <c r="G8" i="45" s="1"/>
  <c r="G9" i="45"/>
  <c r="G13" i="45"/>
  <c r="G17" i="45"/>
  <c r="G21" i="45"/>
  <c r="G25" i="45"/>
  <c r="G29" i="45"/>
  <c r="G33" i="45"/>
  <c r="G37" i="45"/>
  <c r="G41" i="45"/>
  <c r="G45" i="45"/>
  <c r="G49" i="45"/>
  <c r="G53" i="45"/>
  <c r="G57" i="45"/>
  <c r="G61" i="45"/>
  <c r="G65" i="45"/>
  <c r="G69" i="45"/>
  <c r="G73" i="45"/>
  <c r="H10" i="45"/>
  <c r="H11" i="45"/>
  <c r="H14" i="45"/>
  <c r="H15" i="45"/>
  <c r="H18" i="45"/>
  <c r="H19" i="45"/>
  <c r="H22" i="45"/>
  <c r="H23" i="45"/>
  <c r="H26" i="45"/>
  <c r="H27" i="45"/>
  <c r="H30" i="45"/>
  <c r="H31" i="45"/>
  <c r="H34" i="45"/>
  <c r="H35" i="45"/>
  <c r="H38" i="45"/>
  <c r="H39" i="45"/>
  <c r="H42" i="45"/>
  <c r="H43" i="45"/>
  <c r="H46" i="45"/>
  <c r="H47" i="45"/>
  <c r="H50" i="45"/>
  <c r="H51" i="45"/>
  <c r="H54" i="45"/>
  <c r="H55" i="45"/>
  <c r="H58" i="45"/>
  <c r="H59" i="45"/>
  <c r="H62" i="45"/>
  <c r="H63" i="45"/>
  <c r="H66" i="45"/>
  <c r="H67" i="45"/>
  <c r="H70" i="45"/>
  <c r="H71" i="45"/>
  <c r="H8" i="45"/>
  <c r="I15" i="45"/>
  <c r="I17" i="45"/>
  <c r="I23" i="45"/>
  <c r="I31" i="45"/>
  <c r="I33" i="45"/>
  <c r="I39" i="45"/>
  <c r="I47" i="45"/>
  <c r="I49" i="45"/>
  <c r="I55" i="45"/>
  <c r="I63" i="45"/>
  <c r="I65" i="45"/>
  <c r="I71" i="45"/>
  <c r="I8" i="45"/>
  <c r="F73" i="45"/>
  <c r="D73" i="45" s="1"/>
  <c r="E73" i="45"/>
  <c r="F72" i="45"/>
  <c r="D72" i="45" s="1"/>
  <c r="E72" i="45"/>
  <c r="F71" i="45"/>
  <c r="D71" i="45" s="1"/>
  <c r="E71" i="45"/>
  <c r="F70" i="45"/>
  <c r="E70" i="45"/>
  <c r="D70" i="45"/>
  <c r="C70" i="45" s="1"/>
  <c r="F69" i="45"/>
  <c r="D69" i="45" s="1"/>
  <c r="E69" i="45"/>
  <c r="F68" i="45"/>
  <c r="D68" i="45" s="1"/>
  <c r="E68" i="45"/>
  <c r="F67" i="45"/>
  <c r="D67" i="45" s="1"/>
  <c r="E67" i="45"/>
  <c r="F66" i="45"/>
  <c r="D66" i="45" s="1"/>
  <c r="C66" i="45" s="1"/>
  <c r="E66" i="45"/>
  <c r="F65" i="45"/>
  <c r="D65" i="45" s="1"/>
  <c r="E65" i="45"/>
  <c r="F64" i="45"/>
  <c r="E64" i="45"/>
  <c r="D64" i="45"/>
  <c r="F63" i="45"/>
  <c r="D63" i="45" s="1"/>
  <c r="E63" i="45"/>
  <c r="F62" i="45"/>
  <c r="E62" i="45"/>
  <c r="D62" i="45"/>
  <c r="C62" i="45" s="1"/>
  <c r="F61" i="45"/>
  <c r="E61" i="45"/>
  <c r="D61" i="45"/>
  <c r="F60" i="45"/>
  <c r="D60" i="45" s="1"/>
  <c r="E60" i="45"/>
  <c r="F59" i="45"/>
  <c r="D59" i="45" s="1"/>
  <c r="E59" i="45"/>
  <c r="F58" i="45"/>
  <c r="D58" i="45" s="1"/>
  <c r="C58" i="45" s="1"/>
  <c r="E58" i="45"/>
  <c r="F57" i="45"/>
  <c r="D57" i="45" s="1"/>
  <c r="E57" i="45"/>
  <c r="F56" i="45"/>
  <c r="D56" i="45" s="1"/>
  <c r="E56" i="45"/>
  <c r="F55" i="45"/>
  <c r="E55" i="45"/>
  <c r="D55" i="45"/>
  <c r="F54" i="45"/>
  <c r="E54" i="45"/>
  <c r="D54" i="45"/>
  <c r="C54" i="45" s="1"/>
  <c r="F53" i="45"/>
  <c r="D53" i="45" s="1"/>
  <c r="E53" i="45"/>
  <c r="F52" i="45"/>
  <c r="D52" i="45" s="1"/>
  <c r="E52" i="45"/>
  <c r="F51" i="45"/>
  <c r="E51" i="45"/>
  <c r="D51" i="45"/>
  <c r="F50" i="45"/>
  <c r="D50" i="45" s="1"/>
  <c r="C50" i="45" s="1"/>
  <c r="E50" i="45"/>
  <c r="F49" i="45"/>
  <c r="D49" i="45" s="1"/>
  <c r="E49" i="45"/>
  <c r="F48" i="45"/>
  <c r="D48" i="45" s="1"/>
  <c r="E48" i="45"/>
  <c r="F47" i="45"/>
  <c r="D47" i="45" s="1"/>
  <c r="E47" i="45"/>
  <c r="F46" i="45"/>
  <c r="D46" i="45" s="1"/>
  <c r="C46" i="45" s="1"/>
  <c r="E46" i="45"/>
  <c r="F45" i="45"/>
  <c r="D45" i="45" s="1"/>
  <c r="E45" i="45"/>
  <c r="F44" i="45"/>
  <c r="E44" i="45"/>
  <c r="D44" i="45"/>
  <c r="F43" i="45"/>
  <c r="E43" i="45"/>
  <c r="D43" i="45"/>
  <c r="F42" i="45"/>
  <c r="D42" i="45" s="1"/>
  <c r="C42" i="45" s="1"/>
  <c r="E42" i="45"/>
  <c r="F41" i="45"/>
  <c r="D41" i="45" s="1"/>
  <c r="E41" i="45"/>
  <c r="F40" i="45"/>
  <c r="D40" i="45" s="1"/>
  <c r="E40" i="45"/>
  <c r="F39" i="45"/>
  <c r="D39" i="45" s="1"/>
  <c r="E39" i="45"/>
  <c r="F38" i="45"/>
  <c r="D38" i="45" s="1"/>
  <c r="C38" i="45" s="1"/>
  <c r="E38" i="45"/>
  <c r="F37" i="45"/>
  <c r="D37" i="45" s="1"/>
  <c r="E37" i="45"/>
  <c r="F36" i="45"/>
  <c r="D36" i="45" s="1"/>
  <c r="E36" i="45"/>
  <c r="F35" i="45"/>
  <c r="D35" i="45" s="1"/>
  <c r="E35" i="45"/>
  <c r="F34" i="45"/>
  <c r="D34" i="45" s="1"/>
  <c r="C34" i="45" s="1"/>
  <c r="E34" i="45"/>
  <c r="F33" i="45"/>
  <c r="D33" i="45" s="1"/>
  <c r="E33" i="45"/>
  <c r="F32" i="45"/>
  <c r="D32" i="45" s="1"/>
  <c r="E32" i="45"/>
  <c r="F31" i="45"/>
  <c r="D31" i="45" s="1"/>
  <c r="E31" i="45"/>
  <c r="F30" i="45"/>
  <c r="D30" i="45" s="1"/>
  <c r="C30" i="45" s="1"/>
  <c r="E30" i="45"/>
  <c r="F29" i="45"/>
  <c r="E29" i="45"/>
  <c r="D29" i="45"/>
  <c r="F28" i="45"/>
  <c r="D28" i="45" s="1"/>
  <c r="E28" i="45"/>
  <c r="F27" i="45"/>
  <c r="D27" i="45" s="1"/>
  <c r="E27" i="45"/>
  <c r="F26" i="45"/>
  <c r="D26" i="45" s="1"/>
  <c r="C26" i="45" s="1"/>
  <c r="E26" i="45"/>
  <c r="F25" i="45"/>
  <c r="E25" i="45"/>
  <c r="D25" i="45"/>
  <c r="F24" i="45"/>
  <c r="E24" i="45"/>
  <c r="D24" i="45"/>
  <c r="F23" i="45"/>
  <c r="D23" i="45" s="1"/>
  <c r="E23" i="45"/>
  <c r="F22" i="45"/>
  <c r="D22" i="45" s="1"/>
  <c r="C22" i="45" s="1"/>
  <c r="E22" i="45"/>
  <c r="F21" i="45"/>
  <c r="D21" i="45" s="1"/>
  <c r="E21" i="45"/>
  <c r="F20" i="45"/>
  <c r="D20" i="45" s="1"/>
  <c r="E20" i="45"/>
  <c r="F19" i="45"/>
  <c r="D19" i="45" s="1"/>
  <c r="E19" i="45"/>
  <c r="F18" i="45"/>
  <c r="D18" i="45" s="1"/>
  <c r="C18" i="45" s="1"/>
  <c r="E18" i="45"/>
  <c r="F17" i="45"/>
  <c r="D17" i="45" s="1"/>
  <c r="E17" i="45"/>
  <c r="F16" i="45"/>
  <c r="D16" i="45" s="1"/>
  <c r="E16" i="45"/>
  <c r="F15" i="45"/>
  <c r="D15" i="45" s="1"/>
  <c r="E15" i="45"/>
  <c r="F14" i="45"/>
  <c r="D14" i="45" s="1"/>
  <c r="C14" i="45" s="1"/>
  <c r="E14" i="45"/>
  <c r="F13" i="45"/>
  <c r="D13" i="45" s="1"/>
  <c r="E13" i="45"/>
  <c r="F12" i="45"/>
  <c r="D12" i="45" s="1"/>
  <c r="E12" i="45"/>
  <c r="F11" i="45"/>
  <c r="D11" i="45" s="1"/>
  <c r="E11" i="45"/>
  <c r="F10" i="45"/>
  <c r="D10" i="45" s="1"/>
  <c r="C10" i="45" s="1"/>
  <c r="E10" i="45"/>
  <c r="F9" i="45"/>
  <c r="D9" i="45" s="1"/>
  <c r="E9" i="45"/>
  <c r="F8" i="45"/>
  <c r="D8" i="45" s="1"/>
  <c r="E8" i="45"/>
  <c r="B5" i="45"/>
  <c r="B3" i="45"/>
  <c r="H71" i="3"/>
  <c r="G71" i="3"/>
  <c r="I70" i="3"/>
  <c r="G70" i="3"/>
  <c r="I69" i="3"/>
  <c r="H69" i="3"/>
  <c r="I68" i="3"/>
  <c r="H68" i="3"/>
  <c r="G68" i="3"/>
  <c r="H67" i="3"/>
  <c r="G67" i="3"/>
  <c r="I66" i="3"/>
  <c r="G66" i="3"/>
  <c r="I65" i="3"/>
  <c r="H65" i="3"/>
  <c r="I64" i="3"/>
  <c r="H64" i="3"/>
  <c r="G64" i="3"/>
  <c r="H63" i="3"/>
  <c r="G63" i="3"/>
  <c r="I62" i="3"/>
  <c r="G62" i="3"/>
  <c r="I61" i="3"/>
  <c r="H61" i="3"/>
  <c r="I60" i="3"/>
  <c r="H60" i="3"/>
  <c r="G60" i="3"/>
  <c r="H59" i="3"/>
  <c r="G59" i="3"/>
  <c r="I58" i="3"/>
  <c r="G58" i="3"/>
  <c r="I57" i="3"/>
  <c r="H57" i="3"/>
  <c r="I56" i="3"/>
  <c r="H56" i="3"/>
  <c r="G56" i="3"/>
  <c r="H55" i="3"/>
  <c r="G55" i="3"/>
  <c r="I54" i="3"/>
  <c r="G54" i="3"/>
  <c r="I53" i="3"/>
  <c r="H53" i="3"/>
  <c r="I52" i="3"/>
  <c r="H52" i="3"/>
  <c r="G52" i="3"/>
  <c r="H51" i="3"/>
  <c r="G51" i="3"/>
  <c r="I50" i="3"/>
  <c r="G50" i="3"/>
  <c r="I49" i="3"/>
  <c r="H49" i="3"/>
  <c r="I48" i="3"/>
  <c r="H48" i="3"/>
  <c r="G48" i="3"/>
  <c r="H47" i="3"/>
  <c r="G47" i="3"/>
  <c r="I46" i="3"/>
  <c r="G46" i="3"/>
  <c r="I45" i="3"/>
  <c r="H45" i="3"/>
  <c r="I44" i="3"/>
  <c r="H44" i="3"/>
  <c r="G44" i="3"/>
  <c r="H43" i="3"/>
  <c r="G43" i="3"/>
  <c r="I42" i="3"/>
  <c r="G42" i="3"/>
  <c r="I41" i="3"/>
  <c r="H41" i="3"/>
  <c r="I40" i="3"/>
  <c r="H40" i="3"/>
  <c r="G40" i="3"/>
  <c r="H39" i="3"/>
  <c r="G39" i="3"/>
  <c r="I38" i="3"/>
  <c r="G38" i="3"/>
  <c r="I37" i="3"/>
  <c r="H37" i="3"/>
  <c r="I36" i="3"/>
  <c r="H36" i="3"/>
  <c r="G36" i="3"/>
  <c r="H35" i="3"/>
  <c r="G35" i="3"/>
  <c r="I34" i="3"/>
  <c r="G34" i="3"/>
  <c r="I33" i="3"/>
  <c r="H33" i="3"/>
  <c r="I32" i="3"/>
  <c r="H32" i="3"/>
  <c r="G32" i="3"/>
  <c r="H31" i="3"/>
  <c r="G31" i="3"/>
  <c r="I30" i="3"/>
  <c r="G30" i="3"/>
  <c r="I29" i="3"/>
  <c r="H29" i="3"/>
  <c r="I28" i="3"/>
  <c r="H28" i="3"/>
  <c r="G28" i="3"/>
  <c r="H27" i="3"/>
  <c r="G27" i="3"/>
  <c r="I26" i="3"/>
  <c r="G26" i="3"/>
  <c r="I25" i="3"/>
  <c r="H25" i="3"/>
  <c r="I24" i="3"/>
  <c r="H24" i="3"/>
  <c r="G24" i="3"/>
  <c r="H23" i="3"/>
  <c r="G23" i="3"/>
  <c r="I22" i="3"/>
  <c r="G22" i="3"/>
  <c r="I21" i="3"/>
  <c r="H21" i="3"/>
  <c r="I20" i="3"/>
  <c r="H20" i="3"/>
  <c r="G20" i="3"/>
  <c r="H19" i="3"/>
  <c r="G19" i="3"/>
  <c r="I18" i="3"/>
  <c r="G18" i="3"/>
  <c r="I17" i="3"/>
  <c r="H17" i="3"/>
  <c r="I16" i="3"/>
  <c r="H16" i="3"/>
  <c r="G16" i="3"/>
  <c r="H15" i="3"/>
  <c r="G15" i="3"/>
  <c r="I14" i="3"/>
  <c r="G14" i="3"/>
  <c r="I13" i="3"/>
  <c r="H13" i="3"/>
  <c r="I12" i="3"/>
  <c r="H12" i="3"/>
  <c r="G12" i="3"/>
  <c r="H11" i="3"/>
  <c r="G11" i="3"/>
  <c r="I10" i="3"/>
  <c r="G10" i="3"/>
  <c r="I9" i="3"/>
  <c r="H9" i="3"/>
  <c r="I8" i="3"/>
  <c r="H8" i="3"/>
  <c r="G8" i="3"/>
  <c r="H7" i="3"/>
  <c r="G7" i="3"/>
  <c r="I6" i="3"/>
  <c r="H6" i="3"/>
  <c r="G6" i="3"/>
  <c r="H4" i="29"/>
  <c r="H7" i="29"/>
  <c r="H11" i="29"/>
  <c r="F4" i="29"/>
  <c r="F6" i="29"/>
  <c r="F10" i="29"/>
  <c r="F14" i="29"/>
  <c r="E4" i="29"/>
  <c r="E6" i="29"/>
  <c r="E7" i="29"/>
  <c r="E10" i="29"/>
  <c r="E11" i="29"/>
  <c r="E14" i="29"/>
  <c r="D4" i="29"/>
  <c r="D5" i="29"/>
  <c r="D6" i="29"/>
  <c r="D8" i="29"/>
  <c r="D9" i="29"/>
  <c r="D10" i="29"/>
  <c r="D12" i="29"/>
  <c r="D13" i="29"/>
  <c r="D14" i="29"/>
  <c r="C14" i="29"/>
  <c r="G13" i="29"/>
  <c r="C13" i="29"/>
  <c r="G11" i="29"/>
  <c r="C10" i="29"/>
  <c r="C9" i="29"/>
  <c r="C8" i="29"/>
  <c r="G7" i="29"/>
  <c r="C6" i="29"/>
  <c r="C5" i="29"/>
  <c r="G4" i="29"/>
  <c r="E16" i="3"/>
  <c r="F16" i="3"/>
  <c r="D16" i="3" s="1"/>
  <c r="E27" i="3"/>
  <c r="F27" i="3"/>
  <c r="D27" i="3" s="1"/>
  <c r="E6" i="3"/>
  <c r="F6" i="3"/>
  <c r="D6" i="3" s="1"/>
  <c r="E7" i="3"/>
  <c r="F7" i="3"/>
  <c r="D7" i="3" s="1"/>
  <c r="E8" i="3"/>
  <c r="F8" i="3"/>
  <c r="D8" i="3" s="1"/>
  <c r="E9" i="3"/>
  <c r="F9" i="3"/>
  <c r="D9" i="3" s="1"/>
  <c r="E10" i="3"/>
  <c r="F10" i="3"/>
  <c r="D10" i="3" s="1"/>
  <c r="E11" i="3"/>
  <c r="F11" i="3"/>
  <c r="D11" i="3" s="1"/>
  <c r="E12" i="3"/>
  <c r="F12" i="3"/>
  <c r="D12" i="3" s="1"/>
  <c r="E13" i="3"/>
  <c r="F13" i="3"/>
  <c r="D13" i="3" s="1"/>
  <c r="E14" i="3"/>
  <c r="F14" i="3"/>
  <c r="D14" i="3" s="1"/>
  <c r="E15" i="3"/>
  <c r="F15" i="3"/>
  <c r="D15" i="3" s="1"/>
  <c r="E17" i="3"/>
  <c r="F17" i="3"/>
  <c r="D17" i="3" s="1"/>
  <c r="E18" i="3"/>
  <c r="F18" i="3"/>
  <c r="D18" i="3" s="1"/>
  <c r="E19" i="3"/>
  <c r="F19" i="3"/>
  <c r="D19" i="3" s="1"/>
  <c r="E20" i="3"/>
  <c r="F20" i="3"/>
  <c r="D20" i="3" s="1"/>
  <c r="E21" i="3"/>
  <c r="F21" i="3"/>
  <c r="D21" i="3" s="1"/>
  <c r="E22" i="3"/>
  <c r="F22" i="3"/>
  <c r="D22" i="3" s="1"/>
  <c r="E23" i="3"/>
  <c r="F23" i="3"/>
  <c r="D23" i="3" s="1"/>
  <c r="E24" i="3"/>
  <c r="F24" i="3"/>
  <c r="D24" i="3" s="1"/>
  <c r="E25" i="3"/>
  <c r="F25" i="3"/>
  <c r="D25" i="3" s="1"/>
  <c r="E26" i="3"/>
  <c r="F26" i="3"/>
  <c r="D26" i="3" s="1"/>
  <c r="E28" i="3"/>
  <c r="F28" i="3"/>
  <c r="D28" i="3" s="1"/>
  <c r="E29" i="3"/>
  <c r="F29" i="3"/>
  <c r="D29" i="3" s="1"/>
  <c r="E30" i="3"/>
  <c r="F30" i="3"/>
  <c r="D30" i="3" s="1"/>
  <c r="E31" i="3"/>
  <c r="F31" i="3"/>
  <c r="D31" i="3" s="1"/>
  <c r="E32" i="3"/>
  <c r="F32" i="3"/>
  <c r="D32" i="3" s="1"/>
  <c r="E33" i="3"/>
  <c r="F33" i="3"/>
  <c r="D33" i="3" s="1"/>
  <c r="E34" i="3"/>
  <c r="F34" i="3"/>
  <c r="D34" i="3" s="1"/>
  <c r="E35" i="3"/>
  <c r="F35" i="3"/>
  <c r="D35" i="3" s="1"/>
  <c r="E36" i="3"/>
  <c r="F36" i="3"/>
  <c r="D36" i="3" s="1"/>
  <c r="E37" i="3"/>
  <c r="F37" i="3"/>
  <c r="D37" i="3" s="1"/>
  <c r="E38" i="3"/>
  <c r="F38" i="3"/>
  <c r="D38" i="3" s="1"/>
  <c r="E39" i="3"/>
  <c r="F39" i="3"/>
  <c r="D39" i="3" s="1"/>
  <c r="E40" i="3"/>
  <c r="F40" i="3"/>
  <c r="D40" i="3" s="1"/>
  <c r="E41" i="3"/>
  <c r="F41" i="3"/>
  <c r="D41" i="3" s="1"/>
  <c r="E42" i="3"/>
  <c r="F42" i="3"/>
  <c r="D42" i="3" s="1"/>
  <c r="E43" i="3"/>
  <c r="F43" i="3"/>
  <c r="D43" i="3" s="1"/>
  <c r="E44" i="3"/>
  <c r="F44" i="3"/>
  <c r="D44" i="3" s="1"/>
  <c r="E45" i="3"/>
  <c r="F45" i="3"/>
  <c r="D45" i="3" s="1"/>
  <c r="E46" i="3"/>
  <c r="F46" i="3"/>
  <c r="D46" i="3" s="1"/>
  <c r="E47" i="3"/>
  <c r="F47" i="3"/>
  <c r="D47" i="3" s="1"/>
  <c r="E48" i="3"/>
  <c r="F48" i="3"/>
  <c r="D48" i="3" s="1"/>
  <c r="E49" i="3"/>
  <c r="F49" i="3"/>
  <c r="D49" i="3" s="1"/>
  <c r="E50" i="3"/>
  <c r="F50" i="3"/>
  <c r="D50" i="3" s="1"/>
  <c r="E51" i="3"/>
  <c r="F51" i="3"/>
  <c r="D51" i="3" s="1"/>
  <c r="E52" i="3"/>
  <c r="F52" i="3"/>
  <c r="D52" i="3" s="1"/>
  <c r="E53" i="3"/>
  <c r="F53" i="3"/>
  <c r="D53" i="3" s="1"/>
  <c r="E54" i="3"/>
  <c r="F54" i="3"/>
  <c r="D54" i="3" s="1"/>
  <c r="E55" i="3"/>
  <c r="F55" i="3"/>
  <c r="D55" i="3" s="1"/>
  <c r="E56" i="3"/>
  <c r="F56" i="3"/>
  <c r="D56" i="3" s="1"/>
  <c r="E57" i="3"/>
  <c r="F57" i="3"/>
  <c r="D57" i="3" s="1"/>
  <c r="E58" i="3"/>
  <c r="F58" i="3"/>
  <c r="D58" i="3" s="1"/>
  <c r="E59" i="3"/>
  <c r="F59" i="3"/>
  <c r="D59" i="3" s="1"/>
  <c r="E60" i="3"/>
  <c r="F60" i="3"/>
  <c r="D60" i="3" s="1"/>
  <c r="E61" i="3"/>
  <c r="F61" i="3"/>
  <c r="D61" i="3" s="1"/>
  <c r="E62" i="3"/>
  <c r="F62" i="3"/>
  <c r="D62" i="3" s="1"/>
  <c r="E63" i="3"/>
  <c r="F63" i="3"/>
  <c r="D63" i="3" s="1"/>
  <c r="E64" i="3"/>
  <c r="F64" i="3"/>
  <c r="D64" i="3" s="1"/>
  <c r="E65" i="3"/>
  <c r="F65" i="3"/>
  <c r="D65" i="3" s="1"/>
  <c r="E66" i="3"/>
  <c r="F66" i="3"/>
  <c r="D66" i="3" s="1"/>
  <c r="E67" i="3"/>
  <c r="F67" i="3"/>
  <c r="D67" i="3" s="1"/>
  <c r="E68" i="3"/>
  <c r="F68" i="3"/>
  <c r="D68" i="3" s="1"/>
  <c r="E69" i="3"/>
  <c r="F69" i="3"/>
  <c r="D69" i="3" s="1"/>
  <c r="E70" i="3"/>
  <c r="F70" i="3"/>
  <c r="D70" i="3" s="1"/>
  <c r="E71" i="3"/>
  <c r="F71" i="3"/>
  <c r="D71" i="3" s="1"/>
  <c r="B3" i="3"/>
  <c r="B2" i="3"/>
  <c r="B1" i="3"/>
  <c r="H72" i="45" l="1"/>
  <c r="H70" i="3"/>
  <c r="C70" i="3" s="1"/>
  <c r="I69" i="45"/>
  <c r="I67" i="3"/>
  <c r="H68" i="45"/>
  <c r="H66" i="3"/>
  <c r="C66" i="3" s="1"/>
  <c r="G67" i="45"/>
  <c r="C67" i="45" s="1"/>
  <c r="G65" i="3"/>
  <c r="H64" i="45"/>
  <c r="H62" i="3"/>
  <c r="C62" i="3" s="1"/>
  <c r="G61" i="3"/>
  <c r="G63" i="45"/>
  <c r="C63" i="45" s="1"/>
  <c r="H60" i="45"/>
  <c r="C60" i="45" s="1"/>
  <c r="H58" i="3"/>
  <c r="C58" i="3" s="1"/>
  <c r="G59" i="45"/>
  <c r="C59" i="45" s="1"/>
  <c r="G57" i="3"/>
  <c r="H56" i="45"/>
  <c r="H54" i="3"/>
  <c r="C54" i="3" s="1"/>
  <c r="H48" i="45"/>
  <c r="H46" i="3"/>
  <c r="G47" i="45"/>
  <c r="C47" i="45" s="1"/>
  <c r="G45" i="3"/>
  <c r="C45" i="3" s="1"/>
  <c r="H44" i="45"/>
  <c r="H42" i="3"/>
  <c r="G43" i="45"/>
  <c r="C43" i="45" s="1"/>
  <c r="G41" i="3"/>
  <c r="C41" i="3" s="1"/>
  <c r="G39" i="45"/>
  <c r="C39" i="45" s="1"/>
  <c r="G37" i="3"/>
  <c r="G29" i="3"/>
  <c r="C29" i="3" s="1"/>
  <c r="G31" i="45"/>
  <c r="C31" i="45" s="1"/>
  <c r="I27" i="3"/>
  <c r="I29" i="45"/>
  <c r="H28" i="45"/>
  <c r="C28" i="45" s="1"/>
  <c r="H26" i="3"/>
  <c r="C26" i="3" s="1"/>
  <c r="G27" i="45"/>
  <c r="C27" i="45" s="1"/>
  <c r="G25" i="3"/>
  <c r="H24" i="45"/>
  <c r="H22" i="3"/>
  <c r="C22" i="3" s="1"/>
  <c r="I21" i="45"/>
  <c r="C21" i="45" s="1"/>
  <c r="I19" i="3"/>
  <c r="G19" i="45"/>
  <c r="C19" i="45" s="1"/>
  <c r="G17" i="3"/>
  <c r="C17" i="3" s="1"/>
  <c r="H16" i="45"/>
  <c r="E12" i="29"/>
  <c r="H14" i="3"/>
  <c r="F12" i="29"/>
  <c r="G11" i="45"/>
  <c r="C11" i="45" s="1"/>
  <c r="C7" i="29"/>
  <c r="G9" i="3"/>
  <c r="C9" i="3" s="1"/>
  <c r="D7" i="29"/>
  <c r="C72" i="45"/>
  <c r="C68" i="45"/>
  <c r="C44" i="45"/>
  <c r="C36" i="45"/>
  <c r="I73" i="45"/>
  <c r="C73" i="45" s="1"/>
  <c r="I57" i="45"/>
  <c r="I41" i="45"/>
  <c r="C41" i="45" s="1"/>
  <c r="I25" i="45"/>
  <c r="C25" i="45" s="1"/>
  <c r="C65" i="45"/>
  <c r="C49" i="45"/>
  <c r="C33" i="45"/>
  <c r="C57" i="45"/>
  <c r="G69" i="3"/>
  <c r="G71" i="45"/>
  <c r="C71" i="45" s="1"/>
  <c r="I61" i="45"/>
  <c r="I59" i="3"/>
  <c r="G55" i="45"/>
  <c r="C55" i="45" s="1"/>
  <c r="G53" i="3"/>
  <c r="C53" i="3" s="1"/>
  <c r="I53" i="45"/>
  <c r="C53" i="45" s="1"/>
  <c r="I51" i="3"/>
  <c r="H52" i="45"/>
  <c r="C52" i="45" s="1"/>
  <c r="H50" i="3"/>
  <c r="G51" i="45"/>
  <c r="C51" i="45" s="1"/>
  <c r="G49" i="3"/>
  <c r="I43" i="3"/>
  <c r="C43" i="3" s="1"/>
  <c r="I45" i="45"/>
  <c r="H40" i="45"/>
  <c r="H38" i="3"/>
  <c r="I37" i="45"/>
  <c r="C37" i="45" s="1"/>
  <c r="I35" i="3"/>
  <c r="H36" i="45"/>
  <c r="H34" i="3"/>
  <c r="G35" i="45"/>
  <c r="C35" i="45" s="1"/>
  <c r="G33" i="3"/>
  <c r="C33" i="3" s="1"/>
  <c r="H32" i="45"/>
  <c r="H30" i="3"/>
  <c r="G23" i="45"/>
  <c r="C23" i="45" s="1"/>
  <c r="G21" i="3"/>
  <c r="H20" i="45"/>
  <c r="C20" i="45" s="1"/>
  <c r="H18" i="3"/>
  <c r="H13" i="29"/>
  <c r="I15" i="3"/>
  <c r="C15" i="3" s="1"/>
  <c r="G13" i="3"/>
  <c r="G15" i="45"/>
  <c r="C15" i="45" s="1"/>
  <c r="D11" i="29"/>
  <c r="I13" i="45"/>
  <c r="G9" i="29"/>
  <c r="I11" i="3"/>
  <c r="H12" i="45"/>
  <c r="C12" i="45" s="1"/>
  <c r="F8" i="29"/>
  <c r="E8" i="29"/>
  <c r="H10" i="3"/>
  <c r="I7" i="3"/>
  <c r="H5" i="29"/>
  <c r="C69" i="45"/>
  <c r="C64" i="45"/>
  <c r="C56" i="45"/>
  <c r="C48" i="45"/>
  <c r="C40" i="45"/>
  <c r="C32" i="45"/>
  <c r="C24" i="45"/>
  <c r="C16" i="45"/>
  <c r="G5" i="29"/>
  <c r="C61" i="45"/>
  <c r="C45" i="45"/>
  <c r="C29" i="45"/>
  <c r="C4" i="29"/>
  <c r="C12" i="29"/>
  <c r="E13" i="29"/>
  <c r="E9" i="29"/>
  <c r="E5" i="29"/>
  <c r="H17" i="45"/>
  <c r="C17" i="45" s="1"/>
  <c r="H13" i="45"/>
  <c r="C13" i="45" s="1"/>
  <c r="H9" i="45"/>
  <c r="C9" i="45" s="1"/>
  <c r="G6" i="29"/>
  <c r="G8" i="29"/>
  <c r="G10" i="29"/>
  <c r="G12" i="29"/>
  <c r="G14" i="29"/>
  <c r="H14" i="29"/>
  <c r="H12" i="29"/>
  <c r="H10" i="29"/>
  <c r="H8" i="29"/>
  <c r="H6" i="29"/>
  <c r="C71" i="3"/>
  <c r="C69" i="3"/>
  <c r="C68" i="3"/>
  <c r="C67" i="3"/>
  <c r="C65" i="3"/>
  <c r="C64" i="3"/>
  <c r="C63" i="3"/>
  <c r="C61" i="3"/>
  <c r="C60" i="3"/>
  <c r="C59" i="3"/>
  <c r="C57" i="3"/>
  <c r="C56" i="3"/>
  <c r="C55" i="3"/>
  <c r="C51" i="3"/>
  <c r="C50" i="3"/>
  <c r="C48" i="3"/>
  <c r="C46" i="3"/>
  <c r="C44" i="3"/>
  <c r="C42" i="3"/>
  <c r="C40" i="3"/>
  <c r="C39" i="3"/>
  <c r="C38" i="3"/>
  <c r="C37" i="3"/>
  <c r="C35" i="3"/>
  <c r="C34" i="3"/>
  <c r="C31" i="3"/>
  <c r="C30" i="3"/>
  <c r="C28" i="3"/>
  <c r="C25" i="3"/>
  <c r="C24" i="3"/>
  <c r="C23" i="3"/>
  <c r="C20" i="3"/>
  <c r="C19" i="3"/>
  <c r="C18" i="3"/>
  <c r="C11" i="3"/>
  <c r="C10" i="3"/>
  <c r="C8" i="3"/>
  <c r="C27" i="3"/>
  <c r="C13" i="3"/>
  <c r="C12" i="3"/>
  <c r="C16" i="3"/>
  <c r="C8" i="45"/>
  <c r="C14" i="3"/>
  <c r="C6" i="3"/>
  <c r="C21" i="3"/>
  <c r="C52" i="3"/>
  <c r="C49" i="3"/>
  <c r="C47" i="3"/>
  <c r="C36" i="3"/>
  <c r="C32" i="3"/>
  <c r="C7" i="3"/>
</calcChain>
</file>

<file path=xl/sharedStrings.xml><?xml version="1.0" encoding="utf-8"?>
<sst xmlns="http://schemas.openxmlformats.org/spreadsheetml/2006/main" count="224" uniqueCount="83">
  <si>
    <t xml:space="preserve"> </t>
  </si>
  <si>
    <t>Z Manitoba</t>
  </si>
  <si>
    <t xml:space="preserve">Manitoba </t>
  </si>
  <si>
    <t>SO Southern Health-Sante Sud</t>
  </si>
  <si>
    <t>WP Winnipeg RHA</t>
  </si>
  <si>
    <t>WE Prairie Mountain Health</t>
  </si>
  <si>
    <t>IE Interlake-Eastern RHA</t>
  </si>
  <si>
    <t>NO Northern Health Region</t>
  </si>
  <si>
    <t xml:space="preserve">Northern Health Region </t>
  </si>
  <si>
    <t xml:space="preserve">Interlake-Eastern RHA </t>
  </si>
  <si>
    <t xml:space="preserve">Prairie Mountain Health </t>
  </si>
  <si>
    <t xml:space="preserve">Winnipeg RHA </t>
  </si>
  <si>
    <t xml:space="preserve">Southern Health-Santé Sud </t>
  </si>
  <si>
    <t>2012/13</t>
  </si>
  <si>
    <t>2017/18</t>
  </si>
  <si>
    <t>2022/23</t>
  </si>
  <si>
    <t>Order</t>
  </si>
  <si>
    <t>Count and rate of hospitalizations per 1,000 residents (all ages)</t>
  </si>
  <si>
    <t>Region</t>
  </si>
  <si>
    <t>Number observed
per year in 2012/13</t>
  </si>
  <si>
    <t>Number observed
per year in 2017/18</t>
  </si>
  <si>
    <t>Number observed
per year in 2022/23</t>
  </si>
  <si>
    <t>s    Data suppressed due to small numbers</t>
  </si>
  <si>
    <t>cause</t>
  </si>
  <si>
    <t>T1_percent</t>
  </si>
  <si>
    <t>T2_percent</t>
  </si>
  <si>
    <t>T3_percent</t>
  </si>
  <si>
    <t>09 Diseases of the circulatory system (I00-I99)</t>
  </si>
  <si>
    <t>11 Diseases of the digestive system (K00-K93)</t>
  </si>
  <si>
    <t>10 Diseases of the respiratory system (J00-J99)</t>
  </si>
  <si>
    <t>18 Symptoms, signs and abnormal clinical and laboratory findings, not elsewhere classified (R00-R99)</t>
  </si>
  <si>
    <t>02 Cancer (C00-D48)</t>
  </si>
  <si>
    <t>99 All Others</t>
  </si>
  <si>
    <t>causes</t>
  </si>
  <si>
    <t>Tier 2 labels</t>
  </si>
  <si>
    <t>Tier 1 labels</t>
  </si>
  <si>
    <t>region</t>
  </si>
  <si>
    <t>Reference table of labels</t>
  </si>
  <si>
    <t>Cause</t>
  </si>
  <si>
    <t>Label</t>
  </si>
  <si>
    <t xml:space="preserve">Cancer </t>
  </si>
  <si>
    <t>05 Mental and behavioural disorders (F00-F99)</t>
  </si>
  <si>
    <t xml:space="preserve">Circulatory </t>
  </si>
  <si>
    <t xml:space="preserve">Respiratory </t>
  </si>
  <si>
    <t xml:space="preserve">Digestive </t>
  </si>
  <si>
    <t xml:space="preserve">Musculoskeletal </t>
  </si>
  <si>
    <t xml:space="preserve">Genitourinary and Breast </t>
  </si>
  <si>
    <t xml:space="preserve">Pregnancy and Birth </t>
  </si>
  <si>
    <t xml:space="preserve">Ill-Defined Conditions </t>
  </si>
  <si>
    <t xml:space="preserve">Injury and Poisoning </t>
  </si>
  <si>
    <t xml:space="preserve">Health Status and Contact </t>
  </si>
  <si>
    <t>All Others</t>
  </si>
  <si>
    <t xml:space="preserve">Inpatient Hospitalization Counts, Crude and Adjusted Rates in Southern Health-Santé Sud, 2012/13, 2017/18 and 2022/23
</t>
  </si>
  <si>
    <t>Crude 
percent in 2012/13</t>
  </si>
  <si>
    <t>Crude 
percent in 2017/18</t>
  </si>
  <si>
    <t>Crude 
percent in 2022/232</t>
  </si>
  <si>
    <t>labels</t>
  </si>
  <si>
    <t>Cancer</t>
  </si>
  <si>
    <t>Respiratory</t>
  </si>
  <si>
    <t>Digestive</t>
  </si>
  <si>
    <t>rha</t>
  </si>
  <si>
    <t xml:space="preserve">date:    August 19, 2024 </t>
  </si>
  <si>
    <t>T1_count</t>
  </si>
  <si>
    <t>T1_total</t>
  </si>
  <si>
    <t>T2_count</t>
  </si>
  <si>
    <t>T2_total</t>
  </si>
  <si>
    <t>T3_count</t>
  </si>
  <si>
    <t>T3_total</t>
  </si>
  <si>
    <t>15 Pregnancy, childbirth and the puerperium (O00-O99)</t>
  </si>
  <si>
    <t>19 Injury, poisoning and certain other consequences of external causes (S00-T98)</t>
  </si>
  <si>
    <t>21 Factors influencing health status and contact with health services (Z00-Z99)</t>
  </si>
  <si>
    <t>13 Diseases of the musculoskeletal system and connective tissue (M00-M99)</t>
  </si>
  <si>
    <t>Circulatory</t>
  </si>
  <si>
    <t>Pregnancy and Birth</t>
  </si>
  <si>
    <t>Mental Illness</t>
  </si>
  <si>
    <t>Top Ten Causes for Days in Hospital for Acute Care by RHA &amp; ICD-10-CA Chapter, 2012/13, 2017/18 &amp; 2022/23</t>
  </si>
  <si>
    <t>Ill-defined Conditions</t>
  </si>
  <si>
    <t>Musculoskeletal</t>
  </si>
  <si>
    <t>T1_suppress</t>
  </si>
  <si>
    <t>T2_suppress</t>
  </si>
  <si>
    <t>T3_suppress</t>
  </si>
  <si>
    <t>Health Status and Contact</t>
  </si>
  <si>
    <t>Injury and Poisoning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</si>
</sst>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
  </numFmts>
  <fonts count="44" x14ac:knownFonts="1">
    <font>
      <sz val="11"/>
      <color theme="1"/>
      <name val="Calibri"/>
      <family val="2"/>
      <scheme val="minor"/>
    </font>
    <font>
      <sz val="9"/>
      <color theme="1"/>
      <name val="Segoe UI"/>
      <family val="2"/>
    </font>
    <font>
      <sz val="10"/>
      <color theme="1"/>
      <name val="Arial"/>
      <family val="2"/>
    </font>
    <font>
      <sz val="10"/>
      <color theme="1"/>
      <name val="Arial"/>
      <family val="2"/>
    </font>
    <font>
      <b/>
      <sz val="11"/>
      <color theme="1"/>
      <name val="Calibri"/>
      <family val="2"/>
      <scheme val="minor"/>
    </font>
    <font>
      <sz val="10"/>
      <color theme="1"/>
      <name val="Arial"/>
      <family val="2"/>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b/>
      <sz val="2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b/>
      <sz val="12"/>
      <name val="Aptos"/>
      <family val="2"/>
    </font>
    <font>
      <sz val="12"/>
      <color theme="1"/>
      <name val="Aptos"/>
      <family val="2"/>
    </font>
    <font>
      <sz val="12"/>
      <name val="Aptos"/>
      <family val="2"/>
    </font>
    <font>
      <sz val="12"/>
      <color rgb="FF262626"/>
      <name val="Aptos"/>
      <family val="2"/>
    </font>
    <font>
      <b/>
      <sz val="12"/>
      <color theme="0"/>
      <name val="Aptos"/>
      <family val="2"/>
    </font>
    <font>
      <b/>
      <sz val="12"/>
      <color theme="1"/>
      <name val="Aptos"/>
      <family val="2"/>
    </font>
    <font>
      <i/>
      <sz val="11"/>
      <name val="Calibri"/>
      <family val="2"/>
      <scheme val="minor"/>
    </font>
    <font>
      <sz val="8"/>
      <name val="Calibri"/>
      <family val="2"/>
      <scheme val="minor"/>
    </font>
    <font>
      <sz val="10"/>
      <name val="Aptos"/>
      <family val="2"/>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7"/>
        <bgColor indexed="64"/>
      </patternFill>
    </fill>
    <fill>
      <patternFill patternType="solid">
        <fgColor rgb="FFFFFF00"/>
        <bgColor indexed="64"/>
      </patternFill>
    </fill>
    <fill>
      <patternFill patternType="solid">
        <fgColor rgb="FFA5DAD8"/>
        <bgColor indexed="64"/>
      </patternFill>
    </fill>
  </fills>
  <borders count="2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style="thin">
        <color theme="7"/>
      </left>
      <right/>
      <top/>
      <bottom/>
      <diagonal/>
    </border>
  </borders>
  <cellStyleXfs count="108">
    <xf numFmtId="0" fontId="0" fillId="0" borderId="0"/>
    <xf numFmtId="0" fontId="7" fillId="0" borderId="0" applyNumberFormat="0" applyFill="0" applyBorder="0" applyAlignment="0" applyProtection="0"/>
    <xf numFmtId="0" fontId="35" fillId="0" borderId="0" applyNumberFormat="0" applyFill="0" applyAlignment="0" applyProtection="0"/>
    <xf numFmtId="0" fontId="37" fillId="0" borderId="0" applyNumberFormat="0" applyFill="0" applyAlignment="0" applyProtection="0"/>
    <xf numFmtId="0" fontId="8" fillId="0" borderId="3" applyNumberFormat="0" applyFill="0" applyAlignment="0" applyProtection="0"/>
    <xf numFmtId="0" fontId="8" fillId="0" borderId="0" applyNumberFormat="0" applyFill="0" applyBorder="0" applyAlignment="0" applyProtection="0"/>
    <xf numFmtId="0" fontId="9" fillId="2" borderId="0" applyNumberFormat="0" applyBorder="0" applyAlignment="0" applyProtection="0"/>
    <xf numFmtId="0" fontId="10" fillId="3" borderId="0" applyNumberFormat="0" applyBorder="0" applyAlignment="0" applyProtection="0"/>
    <xf numFmtId="0" fontId="11" fillId="4" borderId="0" applyNumberFormat="0" applyBorder="0" applyAlignment="0" applyProtection="0"/>
    <xf numFmtId="0" fontId="12" fillId="5" borderId="4" applyNumberFormat="0" applyAlignment="0" applyProtection="0"/>
    <xf numFmtId="0" fontId="13" fillId="6" borderId="5" applyNumberFormat="0" applyAlignment="0" applyProtection="0"/>
    <xf numFmtId="0" fontId="14" fillId="6" borderId="4" applyNumberFormat="0" applyAlignment="0" applyProtection="0"/>
    <xf numFmtId="0" fontId="15" fillId="0" borderId="6" applyNumberFormat="0" applyFill="0" applyAlignment="0" applyProtection="0"/>
    <xf numFmtId="0" fontId="16" fillId="7" borderId="7" applyNumberFormat="0" applyAlignment="0" applyProtection="0"/>
    <xf numFmtId="0" fontId="17" fillId="0" borderId="0" applyNumberFormat="0" applyFill="0" applyBorder="0" applyAlignment="0" applyProtection="0"/>
    <xf numFmtId="0" fontId="43" fillId="0" borderId="0" applyNumberFormat="0" applyFill="0" applyBorder="0" applyAlignment="0" applyProtection="0"/>
    <xf numFmtId="0" fontId="6" fillId="0" borderId="9" applyNumberFormat="0" applyFill="0" applyAlignment="0" applyProtection="0"/>
    <xf numFmtId="0" fontId="18"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18" fillId="16" borderId="0" applyNumberFormat="0" applyBorder="0" applyAlignment="0" applyProtection="0"/>
    <xf numFmtId="0" fontId="18"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18" fillId="20" borderId="0" applyNumberFormat="0" applyBorder="0" applyAlignment="0" applyProtection="0"/>
    <xf numFmtId="0" fontId="18"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18" fillId="24" borderId="0" applyNumberFormat="0" applyBorder="0" applyAlignment="0" applyProtection="0"/>
    <xf numFmtId="0" fontId="18"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18" fillId="28" borderId="0" applyNumberFormat="0" applyBorder="0" applyAlignment="0" applyProtection="0"/>
    <xf numFmtId="0" fontId="18"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18" fillId="32" borderId="0" applyNumberFormat="0" applyBorder="0" applyAlignment="0" applyProtection="0"/>
    <xf numFmtId="0" fontId="3" fillId="0" borderId="0"/>
    <xf numFmtId="0" fontId="3" fillId="8" borderId="8" applyNumberFormat="0" applyFont="0" applyAlignment="0" applyProtection="0"/>
    <xf numFmtId="0" fontId="19" fillId="0" borderId="0" applyNumberFormat="0" applyFont="0" applyFill="0" applyBorder="0" applyAlignment="0">
      <alignment horizontal="center"/>
    </xf>
    <xf numFmtId="0" fontId="20" fillId="0" borderId="0"/>
    <xf numFmtId="9" fontId="20" fillId="0" borderId="0" applyFont="0" applyFill="0" applyBorder="0" applyAlignment="0" applyProtection="0"/>
    <xf numFmtId="0" fontId="2" fillId="0" borderId="0"/>
    <xf numFmtId="0" fontId="2" fillId="8" borderId="8" applyNumberFormat="0" applyFont="0" applyAlignment="0" applyProtection="0"/>
    <xf numFmtId="0" fontId="2" fillId="11"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1" fillId="8" borderId="8" applyNumberFormat="0" applyFont="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2" borderId="0" applyNumberFormat="0" applyBorder="0" applyAlignment="0" applyProtection="0"/>
    <xf numFmtId="0" fontId="26" fillId="3" borderId="0" applyNumberFormat="0" applyBorder="0" applyAlignment="0" applyProtection="0"/>
    <xf numFmtId="0" fontId="27" fillId="4" borderId="0" applyNumberFormat="0" applyBorder="0" applyAlignment="0" applyProtection="0"/>
    <xf numFmtId="0" fontId="28" fillId="5" borderId="4" applyNumberFormat="0" applyAlignment="0" applyProtection="0"/>
    <xf numFmtId="0" fontId="29" fillId="6" borderId="5" applyNumberFormat="0" applyAlignment="0" applyProtection="0"/>
    <xf numFmtId="0" fontId="30" fillId="6" borderId="4" applyNumberFormat="0" applyAlignment="0" applyProtection="0"/>
    <xf numFmtId="0" fontId="31" fillId="0" borderId="6" applyNumberFormat="0" applyFill="0" applyAlignment="0" applyProtection="0"/>
    <xf numFmtId="0" fontId="32" fillId="7" borderId="7" applyNumberFormat="0" applyAlignment="0" applyProtection="0"/>
    <xf numFmtId="0" fontId="33" fillId="0" borderId="0" applyNumberFormat="0" applyFill="0" applyBorder="0" applyAlignment="0" applyProtection="0"/>
    <xf numFmtId="0" fontId="41" fillId="0" borderId="0" applyNumberFormat="0" applyFill="0" applyBorder="0" applyAlignment="0" applyProtection="0"/>
    <xf numFmtId="0" fontId="4" fillId="0" borderId="9" applyNumberFormat="0" applyFill="0" applyAlignment="0" applyProtection="0"/>
    <xf numFmtId="0" fontId="34" fillId="9" borderId="0" applyNumberFormat="0" applyBorder="0" applyAlignment="0" applyProtection="0"/>
    <xf numFmtId="0" fontId="21" fillId="11" borderId="0" applyNumberFormat="0" applyBorder="0" applyAlignment="0" applyProtection="0"/>
    <xf numFmtId="0" fontId="34" fillId="12" borderId="0" applyNumberFormat="0" applyBorder="0" applyAlignment="0" applyProtection="0"/>
    <xf numFmtId="0" fontId="34" fillId="13" borderId="0" applyNumberFormat="0" applyBorder="0" applyAlignment="0" applyProtection="0"/>
    <xf numFmtId="0" fontId="21" fillId="14" borderId="0" applyNumberFormat="0" applyBorder="0" applyAlignment="0" applyProtection="0"/>
    <xf numFmtId="0" fontId="2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1" fillId="18" borderId="0" applyNumberFormat="0" applyBorder="0" applyAlignment="0" applyProtection="0"/>
    <xf numFmtId="0" fontId="2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1" fillId="22" borderId="0" applyNumberFormat="0" applyBorder="0" applyAlignment="0" applyProtection="0"/>
    <xf numFmtId="0" fontId="2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1" fillId="26" borderId="0" applyNumberFormat="0" applyBorder="0" applyAlignment="0" applyProtection="0"/>
    <xf numFmtId="0" fontId="2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1" fillId="30" borderId="0" applyNumberFormat="0" applyBorder="0" applyAlignment="0" applyProtection="0"/>
    <xf numFmtId="0" fontId="21" fillId="31" borderId="0" applyNumberFormat="0" applyBorder="0" applyAlignment="0" applyProtection="0"/>
    <xf numFmtId="0" fontId="34" fillId="32" borderId="0" applyNumberFormat="0" applyBorder="0" applyAlignment="0" applyProtection="0"/>
    <xf numFmtId="0" fontId="39" fillId="34" borderId="13">
      <alignment horizontal="center" vertical="center" wrapText="1"/>
    </xf>
    <xf numFmtId="49" fontId="39" fillId="34" borderId="16">
      <alignment horizontal="left" vertical="center" indent="1"/>
    </xf>
    <xf numFmtId="0" fontId="40" fillId="33" borderId="10" applyFill="0">
      <alignment horizontal="left" vertical="center" indent="1"/>
    </xf>
    <xf numFmtId="49" fontId="1" fillId="33" borderId="11" applyFill="0">
      <alignment horizontal="center" vertical="center"/>
    </xf>
    <xf numFmtId="0" fontId="35" fillId="0" borderId="0">
      <alignment vertical="top"/>
    </xf>
    <xf numFmtId="0" fontId="35" fillId="0" borderId="0"/>
    <xf numFmtId="3" fontId="36" fillId="33" borderId="11" applyFill="0">
      <alignment horizontal="right" vertical="center" indent="3"/>
    </xf>
    <xf numFmtId="2" fontId="36" fillId="33" borderId="11" applyFill="0">
      <alignment horizontal="right" vertical="center" indent="3"/>
    </xf>
    <xf numFmtId="3" fontId="39" fillId="34" borderId="14">
      <alignment horizontal="right" vertical="center" indent="3"/>
    </xf>
    <xf numFmtId="2" fontId="39" fillId="34" borderId="14">
      <alignment horizontal="right" vertical="center" indent="3"/>
    </xf>
    <xf numFmtId="0" fontId="39" fillId="34" borderId="14">
      <alignment horizontal="center" vertical="center" wrapText="1"/>
    </xf>
  </cellStyleXfs>
  <cellXfs count="51">
    <xf numFmtId="0" fontId="0" fillId="0" borderId="0" xfId="0"/>
    <xf numFmtId="0" fontId="6" fillId="0" borderId="0" xfId="0" applyFont="1"/>
    <xf numFmtId="0" fontId="4" fillId="0" borderId="0" xfId="0" applyFont="1"/>
    <xf numFmtId="0" fontId="0" fillId="0" borderId="0" xfId="0" applyAlignment="1">
      <alignment horizontal="center"/>
    </xf>
    <xf numFmtId="0" fontId="6" fillId="0" borderId="0" xfId="0" applyFont="1" applyAlignment="1">
      <alignment horizontal="center"/>
    </xf>
    <xf numFmtId="0" fontId="5" fillId="0" borderId="0" xfId="0" applyFont="1" applyAlignment="1">
      <alignment horizontal="center"/>
    </xf>
    <xf numFmtId="2" fontId="5" fillId="0" borderId="0" xfId="0" applyNumberFormat="1" applyFont="1" applyAlignment="1">
      <alignment horizontal="center"/>
    </xf>
    <xf numFmtId="2" fontId="6" fillId="0" borderId="0" xfId="0" applyNumberFormat="1" applyFont="1" applyAlignment="1">
      <alignment horizontal="center"/>
    </xf>
    <xf numFmtId="2" fontId="5" fillId="0" borderId="0" xfId="0" applyNumberFormat="1" applyFont="1" applyAlignment="1">
      <alignment horizontal="left"/>
    </xf>
    <xf numFmtId="1" fontId="5" fillId="0" borderId="0" xfId="0" applyNumberFormat="1" applyFont="1" applyAlignment="1">
      <alignment horizontal="left"/>
    </xf>
    <xf numFmtId="0" fontId="5" fillId="0" borderId="0" xfId="0" applyFont="1"/>
    <xf numFmtId="49" fontId="5" fillId="0" borderId="0" xfId="0" applyNumberFormat="1" applyFont="1"/>
    <xf numFmtId="0" fontId="2" fillId="0" borderId="0" xfId="0" applyFont="1"/>
    <xf numFmtId="0" fontId="2" fillId="0" borderId="0" xfId="46"/>
    <xf numFmtId="0" fontId="37" fillId="0" borderId="0" xfId="44" applyFont="1"/>
    <xf numFmtId="0" fontId="37" fillId="0" borderId="0" xfId="44" applyFont="1" applyAlignment="1">
      <alignment horizontal="center" vertical="center"/>
    </xf>
    <xf numFmtId="0" fontId="37" fillId="0" borderId="0" xfId="44" applyFont="1" applyAlignment="1">
      <alignment vertical="center"/>
    </xf>
    <xf numFmtId="1" fontId="37" fillId="0" borderId="0" xfId="44" applyNumberFormat="1" applyFont="1" applyAlignment="1">
      <alignment vertical="center"/>
    </xf>
    <xf numFmtId="1" fontId="37" fillId="0" borderId="0" xfId="44" applyNumberFormat="1" applyFont="1"/>
    <xf numFmtId="2" fontId="36" fillId="0" borderId="11" xfId="104" quotePrefix="1" applyFill="1">
      <alignment horizontal="right" vertical="center" indent="3"/>
    </xf>
    <xf numFmtId="3" fontId="36" fillId="0" borderId="11" xfId="103" quotePrefix="1" applyFill="1">
      <alignment horizontal="right" vertical="center" indent="3"/>
    </xf>
    <xf numFmtId="0" fontId="39" fillId="34" borderId="15" xfId="107" applyBorder="1">
      <alignment horizontal="center" vertical="center" wrapText="1"/>
    </xf>
    <xf numFmtId="0" fontId="40" fillId="0" borderId="0" xfId="0" applyFont="1" applyAlignment="1">
      <alignment vertical="center"/>
    </xf>
    <xf numFmtId="0" fontId="36" fillId="0" borderId="0" xfId="0" applyFont="1" applyAlignment="1">
      <alignment vertical="center"/>
    </xf>
    <xf numFmtId="0" fontId="37" fillId="0" borderId="0" xfId="3" applyAlignment="1">
      <alignment vertical="center"/>
    </xf>
    <xf numFmtId="0" fontId="38" fillId="0" borderId="12" xfId="0" applyFont="1" applyBorder="1" applyAlignment="1">
      <alignment vertical="center"/>
    </xf>
    <xf numFmtId="0" fontId="35" fillId="0" borderId="0" xfId="2" applyAlignment="1">
      <alignment vertical="center"/>
    </xf>
    <xf numFmtId="0" fontId="39" fillId="34" borderId="17" xfId="107" applyBorder="1">
      <alignment horizontal="center" vertical="center" wrapText="1"/>
    </xf>
    <xf numFmtId="0" fontId="39" fillId="34" borderId="18" xfId="107" applyBorder="1">
      <alignment horizontal="center" vertical="center" wrapText="1"/>
    </xf>
    <xf numFmtId="0" fontId="40" fillId="0" borderId="19" xfId="99" applyFill="1" applyBorder="1">
      <alignment horizontal="left" vertical="center" indent="1"/>
    </xf>
    <xf numFmtId="2" fontId="36" fillId="0" borderId="20" xfId="104" applyFill="1" applyBorder="1">
      <alignment horizontal="right" vertical="center" indent="3"/>
    </xf>
    <xf numFmtId="0" fontId="43" fillId="0" borderId="0" xfId="15" applyAlignment="1">
      <alignment vertical="center"/>
    </xf>
    <xf numFmtId="15" fontId="0" fillId="0" borderId="0" xfId="0" applyNumberFormat="1"/>
    <xf numFmtId="164" fontId="2" fillId="0" borderId="0" xfId="0" applyNumberFormat="1" applyFont="1" applyAlignment="1">
      <alignment horizontal="center"/>
    </xf>
    <xf numFmtId="0" fontId="40" fillId="0" borderId="0" xfId="99" applyFill="1" applyBorder="1">
      <alignment horizontal="left" vertical="center" indent="1"/>
    </xf>
    <xf numFmtId="164" fontId="0" fillId="0" borderId="0" xfId="0" applyNumberFormat="1" applyAlignment="1">
      <alignment horizontal="center"/>
    </xf>
    <xf numFmtId="164" fontId="5" fillId="0" borderId="0" xfId="0" applyNumberFormat="1" applyFont="1" applyAlignment="1">
      <alignment horizontal="center"/>
    </xf>
    <xf numFmtId="0" fontId="0" fillId="35" borderId="0" xfId="0" applyFill="1"/>
    <xf numFmtId="0" fontId="2" fillId="35" borderId="0" xfId="0" applyFont="1" applyFill="1"/>
    <xf numFmtId="0" fontId="5" fillId="35" borderId="0" xfId="0" applyFont="1" applyFill="1"/>
    <xf numFmtId="49" fontId="5" fillId="35" borderId="0" xfId="0" applyNumberFormat="1" applyFont="1" applyFill="1"/>
    <xf numFmtId="0" fontId="5" fillId="35" borderId="0" xfId="0" applyFont="1" applyFill="1" applyAlignment="1">
      <alignment horizontal="center"/>
    </xf>
    <xf numFmtId="2" fontId="5" fillId="35" borderId="0" xfId="0" applyNumberFormat="1" applyFont="1" applyFill="1" applyAlignment="1">
      <alignment horizontal="center"/>
    </xf>
    <xf numFmtId="1" fontId="5" fillId="35" borderId="0" xfId="0" applyNumberFormat="1" applyFont="1" applyFill="1" applyAlignment="1">
      <alignment horizontal="left"/>
    </xf>
    <xf numFmtId="2" fontId="5" fillId="35" borderId="0" xfId="0" applyNumberFormat="1" applyFont="1" applyFill="1" applyAlignment="1">
      <alignment horizontal="left"/>
    </xf>
    <xf numFmtId="0" fontId="0" fillId="35" borderId="0" xfId="0" applyFill="1" applyAlignment="1">
      <alignment horizontal="center"/>
    </xf>
    <xf numFmtId="14" fontId="5" fillId="35" borderId="0" xfId="0" applyNumberFormat="1" applyFont="1" applyFill="1"/>
    <xf numFmtId="0" fontId="0" fillId="0" borderId="0" xfId="0" applyAlignment="1">
      <alignment horizontal="right"/>
    </xf>
    <xf numFmtId="0" fontId="0" fillId="36" borderId="0" xfId="0" applyFill="1" applyAlignment="1">
      <alignment horizontal="right"/>
    </xf>
    <xf numFmtId="2" fontId="4" fillId="36" borderId="0" xfId="0" applyNumberFormat="1" applyFont="1" applyFill="1"/>
    <xf numFmtId="2" fontId="0" fillId="36" borderId="0" xfId="0" applyNumberFormat="1" applyFill="1"/>
  </cellXfs>
  <cellStyles count="108">
    <cellStyle name="20% - Accent1" xfId="18" builtinId="30" customBuiltin="1"/>
    <cellStyle name="20% - Accent2" xfId="22" builtinId="34" customBuiltin="1"/>
    <cellStyle name="20% - Accent2 3" xfId="78" xr:uid="{00000000-0005-0000-0000-000005000000}"/>
    <cellStyle name="20% - Accent3" xfId="26" builtinId="38" customBuiltin="1"/>
    <cellStyle name="20% - Accent3 2" xfId="50" xr:uid="{00000000-0005-0000-0000-000007000000}"/>
    <cellStyle name="20% - Accent3 3" xfId="82" xr:uid="{00000000-0005-0000-0000-000008000000}"/>
    <cellStyle name="20% - Accent4" xfId="30" builtinId="42" customBuiltin="1"/>
    <cellStyle name="20% - Accent4 2" xfId="52" xr:uid="{00000000-0005-0000-0000-00000A000000}"/>
    <cellStyle name="20% - Accent4 3" xfId="86" xr:uid="{00000000-0005-0000-0000-00000B000000}"/>
    <cellStyle name="20% - Accent5" xfId="34" builtinId="46" customBuiltin="1"/>
    <cellStyle name="20% - Accent5 2" xfId="54" xr:uid="{00000000-0005-0000-0000-00000D000000}"/>
    <cellStyle name="20% - Accent5 3" xfId="90" xr:uid="{00000000-0005-0000-0000-00000E000000}"/>
    <cellStyle name="20% - Accent6" xfId="38" builtinId="50" customBuiltin="1"/>
    <cellStyle name="20% - Accent6 2" xfId="56" xr:uid="{00000000-0005-0000-0000-000010000000}"/>
    <cellStyle name="20% - Accent6 3" xfId="94" xr:uid="{00000000-0005-0000-0000-000011000000}"/>
    <cellStyle name="40% - Accent1" xfId="19" builtinId="31" customBuiltin="1"/>
    <cellStyle name="40% - Accent1 2" xfId="48" xr:uid="{00000000-0005-0000-0000-000013000000}"/>
    <cellStyle name="40% - Accent1 3" xfId="75" xr:uid="{00000000-0005-0000-0000-000014000000}"/>
    <cellStyle name="40% - Accent2" xfId="23" builtinId="35" customBuiltin="1"/>
    <cellStyle name="40% - Accent2 2" xfId="49" xr:uid="{00000000-0005-0000-0000-000016000000}"/>
    <cellStyle name="40% - Accent2 3" xfId="79" xr:uid="{00000000-0005-0000-0000-000017000000}"/>
    <cellStyle name="40% - Accent3" xfId="27" builtinId="39" customBuiltin="1"/>
    <cellStyle name="40% - Accent3 2" xfId="51" xr:uid="{00000000-0005-0000-0000-000019000000}"/>
    <cellStyle name="40% - Accent3 3" xfId="83" xr:uid="{00000000-0005-0000-0000-00001A000000}"/>
    <cellStyle name="40% - Accent4" xfId="31" builtinId="43" customBuiltin="1"/>
    <cellStyle name="40% - Accent4 2" xfId="53" xr:uid="{00000000-0005-0000-0000-00001C000000}"/>
    <cellStyle name="40% - Accent4 3" xfId="87" xr:uid="{00000000-0005-0000-0000-00001D000000}"/>
    <cellStyle name="40% - Accent5" xfId="35" builtinId="47" customBuiltin="1"/>
    <cellStyle name="40% - Accent5 2" xfId="55" xr:uid="{00000000-0005-0000-0000-00001F000000}"/>
    <cellStyle name="40% - Accent5 3" xfId="91" xr:uid="{00000000-0005-0000-0000-000020000000}"/>
    <cellStyle name="40% - Accent6" xfId="39" builtinId="51" customBuiltin="1"/>
    <cellStyle name="40% - Accent6 2" xfId="57" xr:uid="{00000000-0005-0000-0000-000022000000}"/>
    <cellStyle name="40% - Accent6 3" xfId="95" xr:uid="{00000000-0005-0000-0000-000023000000}"/>
    <cellStyle name="60% - Accent1" xfId="20" builtinId="32" customBuiltin="1"/>
    <cellStyle name="60% - Accent1 2" xfId="76" xr:uid="{00000000-0005-0000-0000-000025000000}"/>
    <cellStyle name="60% - Accent2" xfId="24" builtinId="36" customBuiltin="1"/>
    <cellStyle name="60% - Accent2 2" xfId="80" xr:uid="{00000000-0005-0000-0000-000027000000}"/>
    <cellStyle name="60% - Accent3" xfId="28" builtinId="40" customBuiltin="1"/>
    <cellStyle name="60% - Accent3 2" xfId="84" xr:uid="{00000000-0005-0000-0000-000029000000}"/>
    <cellStyle name="60% - Accent4" xfId="32" builtinId="44" customBuiltin="1"/>
    <cellStyle name="60% - Accent4 2" xfId="88" xr:uid="{00000000-0005-0000-0000-00002B000000}"/>
    <cellStyle name="60% - Accent5" xfId="36" builtinId="48" customBuiltin="1"/>
    <cellStyle name="60% - Accent5 2" xfId="92" xr:uid="{00000000-0005-0000-0000-00002D000000}"/>
    <cellStyle name="60% - Accent6" xfId="40" builtinId="52" customBuiltin="1"/>
    <cellStyle name="60% - Accent6 2" xfId="96" xr:uid="{00000000-0005-0000-0000-00002F000000}"/>
    <cellStyle name="Accent1" xfId="17" builtinId="29" customBuiltin="1"/>
    <cellStyle name="Accent1 2" xfId="74" xr:uid="{00000000-0005-0000-0000-000031000000}"/>
    <cellStyle name="Accent2" xfId="21" builtinId="33" customBuiltin="1"/>
    <cellStyle name="Accent2 2" xfId="77" xr:uid="{00000000-0005-0000-0000-000033000000}"/>
    <cellStyle name="Accent3" xfId="25" builtinId="37" customBuiltin="1"/>
    <cellStyle name="Accent3 2" xfId="81" xr:uid="{00000000-0005-0000-0000-000035000000}"/>
    <cellStyle name="Accent4" xfId="29" builtinId="41" customBuiltin="1"/>
    <cellStyle name="Accent4 2" xfId="85" xr:uid="{00000000-0005-0000-0000-000037000000}"/>
    <cellStyle name="Accent5" xfId="33" builtinId="45" customBuiltin="1"/>
    <cellStyle name="Accent5 2" xfId="89" xr:uid="{00000000-0005-0000-0000-000039000000}"/>
    <cellStyle name="Accent6" xfId="37" builtinId="49" customBuiltin="1"/>
    <cellStyle name="Accent6 2" xfId="93" xr:uid="{00000000-0005-0000-0000-00003B000000}"/>
    <cellStyle name="Bad" xfId="7" builtinId="27" customBuiltin="1"/>
    <cellStyle name="Bad 2" xfId="64" xr:uid="{00000000-0005-0000-0000-00003D000000}"/>
    <cellStyle name="Calculation" xfId="11" builtinId="22" customBuiltin="1"/>
    <cellStyle name="Calculation 2" xfId="68" xr:uid="{00000000-0005-0000-0000-00003F000000}"/>
    <cellStyle name="Check Cell" xfId="13" builtinId="23" customBuiltin="1"/>
    <cellStyle name="Check Cell 2" xfId="70" xr:uid="{00000000-0005-0000-0000-000041000000}"/>
    <cellStyle name="crude rate tables" xfId="43" xr:uid="{00000000-0005-0000-0000-000042000000}"/>
    <cellStyle name="Data - counts" xfId="103" xr:uid="{3D8FE043-C9E1-44FC-9AB5-E42E7B808A4E}"/>
    <cellStyle name="Data - percent" xfId="104" xr:uid="{DFD4EFBF-39AC-4DD6-858C-73B904DCF9A6}"/>
    <cellStyle name="Data - text" xfId="100" xr:uid="{00000000-0005-0000-0000-000043000000}"/>
    <cellStyle name="Explanatory Text" xfId="15" builtinId="53" customBuiltin="1"/>
    <cellStyle name="Explanatory Text 2" xfId="72" xr:uid="{00000000-0005-0000-0000-000045000000}"/>
    <cellStyle name="Good" xfId="6" builtinId="26" customBuiltin="1"/>
    <cellStyle name="Good 2" xfId="63" xr:uid="{00000000-0005-0000-0000-000047000000}"/>
    <cellStyle name="Heading 1" xfId="2" builtinId="16" customBuiltin="1"/>
    <cellStyle name="Heading 1 2" xfId="59" xr:uid="{00000000-0005-0000-0000-000049000000}"/>
    <cellStyle name="Heading 2" xfId="3" builtinId="17" customBuiltin="1"/>
    <cellStyle name="Heading 2 2" xfId="60" xr:uid="{00000000-0005-0000-0000-00004B000000}"/>
    <cellStyle name="Heading 3" xfId="4" builtinId="18" customBuiltin="1"/>
    <cellStyle name="Heading 3 2" xfId="61" xr:uid="{00000000-0005-0000-0000-00004D000000}"/>
    <cellStyle name="Heading 4" xfId="5" builtinId="19" customBuiltin="1"/>
    <cellStyle name="Heading 4 2" xfId="62" xr:uid="{00000000-0005-0000-0000-00004F000000}"/>
    <cellStyle name="Heading1-tabletitle" xfId="101" xr:uid="{AD247F9C-0820-4A5B-8C22-C09BDE2F2185}"/>
    <cellStyle name="Heading2-Table subheading" xfId="102" xr:uid="{48765FF0-91AC-4109-81FC-B70CCBB79235}"/>
    <cellStyle name="Input" xfId="9" builtinId="20" customBuiltin="1"/>
    <cellStyle name="Input 2" xfId="66" xr:uid="{00000000-0005-0000-0000-000051000000}"/>
    <cellStyle name="Linked Cell" xfId="12" builtinId="24" customBuiltin="1"/>
    <cellStyle name="Linked Cell 2" xfId="69" xr:uid="{00000000-0005-0000-0000-000053000000}"/>
    <cellStyle name="Main heading X" xfId="97" xr:uid="{00000000-0005-0000-0000-000054000000}"/>
    <cellStyle name="Main heading X midde" xfId="107" xr:uid="{225CC513-8AD5-447F-9117-0017CB7F7DE6}"/>
    <cellStyle name="Main heading Y" xfId="99" xr:uid="{00000000-0005-0000-0000-000055000000}"/>
    <cellStyle name="Neutral" xfId="8" builtinId="28" customBuiltin="1"/>
    <cellStyle name="Neutral 2" xfId="65" xr:uid="{00000000-0005-0000-0000-000057000000}"/>
    <cellStyle name="Normal" xfId="0" builtinId="0"/>
    <cellStyle name="Normal 2" xfId="41" xr:uid="{00000000-0005-0000-0000-000059000000}"/>
    <cellStyle name="Normal 3" xfId="44" xr:uid="{00000000-0005-0000-0000-00005A000000}"/>
    <cellStyle name="Normal 4" xfId="46" xr:uid="{00000000-0005-0000-0000-00005B000000}"/>
    <cellStyle name="Note" xfId="58" builtinId="10" customBuiltin="1"/>
    <cellStyle name="Note 2" xfId="42" xr:uid="{00000000-0005-0000-0000-00005D000000}"/>
    <cellStyle name="Note 3" xfId="47" xr:uid="{00000000-0005-0000-0000-00005E000000}"/>
    <cellStyle name="Output" xfId="10" builtinId="21" customBuiltin="1"/>
    <cellStyle name="Output 2" xfId="67" xr:uid="{00000000-0005-0000-0000-000060000000}"/>
    <cellStyle name="Percent 2" xfId="45" xr:uid="{00000000-0005-0000-0000-000061000000}"/>
    <cellStyle name="Title" xfId="1" builtinId="15" customBuiltin="1"/>
    <cellStyle name="Total" xfId="16" builtinId="25" customBuiltin="1"/>
    <cellStyle name="Total 2" xfId="73" xr:uid="{00000000-0005-0000-0000-000065000000}"/>
    <cellStyle name="Total counts" xfId="105" xr:uid="{FF1E0C29-0A4A-4C48-9994-C34B3FA7E8BC}"/>
    <cellStyle name="Total percent" xfId="106" xr:uid="{CD6C68A7-00F5-4CEB-8389-2604DAB70A65}"/>
    <cellStyle name="Total text" xfId="98" xr:uid="{00000000-0005-0000-0000-000062000000}"/>
    <cellStyle name="Warning Text" xfId="14" builtinId="11" customBuiltin="1"/>
    <cellStyle name="Warning Text 2" xfId="71" xr:uid="{00000000-0005-0000-0000-000067000000}"/>
  </cellStyles>
  <dxfs count="26">
    <dxf>
      <numFmt numFmtId="2" formatCode="0.00"/>
    </dxf>
    <dxf>
      <numFmt numFmtId="3" formatCode="#,##0"/>
    </dxf>
    <dxf>
      <numFmt numFmtId="2" formatCode="0.00"/>
    </dxf>
    <dxf>
      <numFmt numFmtId="3" formatCode="#,##0"/>
    </dxf>
    <dxf>
      <numFmt numFmtId="2" formatCode="0.00"/>
    </dxf>
    <dxf>
      <numFmt numFmtId="3" formatCode="#,##0"/>
    </dxf>
    <dxf>
      <border diagonalUp="0" diagonalDown="0">
        <left style="thin">
          <color theme="7"/>
        </left>
        <right style="thin">
          <color theme="7"/>
        </right>
        <top style="thin">
          <color theme="7"/>
        </top>
        <bottom style="thin">
          <color theme="7"/>
        </bottom>
      </border>
    </dxf>
    <dxf>
      <border>
        <bottom style="thin">
          <color theme="7"/>
        </bottom>
      </border>
    </dxf>
    <dxf>
      <border diagonalUp="0" diagonalDown="0">
        <left style="thin">
          <color theme="0"/>
        </left>
        <right style="thin">
          <color theme="0"/>
        </right>
        <top/>
        <bottom/>
        <vertical style="thin">
          <color theme="0"/>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25"/>
      <tableStyleElement type="headerRow" dxfId="24"/>
      <tableStyleElement type="totalRow" dxfId="23"/>
      <tableStyleElement type="firstColumn" dxfId="22"/>
      <tableStyleElement type="firstRowStripe" dxfId="21"/>
      <tableStyleElement type="secondRowStripe" dxfId="20"/>
      <tableStyleElement type="firstHeaderCell" dxfId="19"/>
      <tableStyleElement type="lastHeaderCell" dxfId="18"/>
      <tableStyleElement type="firstTotalCell" dxfId="17"/>
      <tableStyleElement type="lastTotalCell" dxfId="16"/>
    </tableStyle>
    <tableStyle name="Dark Teal 4 -no total" pivot="0" count="7" xr9:uid="{715E95E6-B84B-410A-991C-67C9DAE55875}">
      <tableStyleElement type="wholeTable" dxfId="15"/>
      <tableStyleElement type="headerRow" dxfId="14"/>
      <tableStyleElement type="firstColumn" dxfId="13"/>
      <tableStyleElement type="firstRowStripe" dxfId="12"/>
      <tableStyleElement type="secondRowStripe" dxfId="11"/>
      <tableStyleElement type="firstHeaderCell" dxfId="10"/>
      <tableStyleElement type="lastHeaderCell" dxfId="9"/>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7.xml"/><Relationship Id="rId13" Type="http://schemas.openxmlformats.org/officeDocument/2006/relationships/externalLink" Target="externalLinks/externalLink1.xml"/><Relationship Id="rId3" Type="http://schemas.openxmlformats.org/officeDocument/2006/relationships/chartsheet" Target="chartsheets/sheet3.xml"/><Relationship Id="rId7" Type="http://schemas.openxmlformats.org/officeDocument/2006/relationships/worksheet" Target="worksheets/sheet1.xml"/><Relationship Id="rId12" Type="http://schemas.openxmlformats.org/officeDocument/2006/relationships/worksheet" Target="worksheets/sheet5.xml"/><Relationship Id="rId17" Type="http://schemas.openxmlformats.org/officeDocument/2006/relationships/calcChain" Target="calcChain.xml"/><Relationship Id="rId2" Type="http://schemas.openxmlformats.org/officeDocument/2006/relationships/chartsheet" Target="chartsheets/sheet2.xml"/><Relationship Id="rId16"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chartsheet" Target="chartsheets/sheet6.xml"/><Relationship Id="rId11" Type="http://schemas.openxmlformats.org/officeDocument/2006/relationships/worksheet" Target="worksheets/sheet4.xml"/><Relationship Id="rId5" Type="http://schemas.openxmlformats.org/officeDocument/2006/relationships/chartsheet" Target="chartsheets/sheet5.xml"/><Relationship Id="rId15" Type="http://schemas.openxmlformats.org/officeDocument/2006/relationships/styles" Target="styles.xml"/><Relationship Id="rId10" Type="http://schemas.openxmlformats.org/officeDocument/2006/relationships/worksheet" Target="worksheets/sheet3.xml"/><Relationship Id="rId4" Type="http://schemas.openxmlformats.org/officeDocument/2006/relationships/chartsheet" Target="chartsheets/sheet4.xml"/><Relationship Id="rId9" Type="http://schemas.openxmlformats.org/officeDocument/2006/relationships/worksheet" Target="worksheets/sheet2.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2" Type="http://schemas.openxmlformats.org/officeDocument/2006/relationships/chartUserShapes" Target="../drawings/drawing4.xml"/><Relationship Id="rId1" Type="http://schemas.openxmlformats.org/officeDocument/2006/relationships/themeOverride" Target="../theme/themeOverride2.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3.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8.xml"/><Relationship Id="rId1" Type="http://schemas.openxmlformats.org/officeDocument/2006/relationships/themeOverride" Target="../theme/themeOverride4.xml"/></Relationships>
</file>

<file path=xl/charts/_rels/chart5.xml.rels><?xml version="1.0" encoding="UTF-8" standalone="yes"?>
<Relationships xmlns="http://schemas.openxmlformats.org/package/2006/relationships"><Relationship Id="rId2" Type="http://schemas.openxmlformats.org/officeDocument/2006/relationships/chartUserShapes" Target="../drawings/drawing10.xml"/><Relationship Id="rId1" Type="http://schemas.openxmlformats.org/officeDocument/2006/relationships/themeOverride" Target="../theme/themeOverride5.xml"/></Relationships>
</file>

<file path=xl/charts/_rels/chart6.xml.rels><?xml version="1.0" encoding="UTF-8" standalone="yes"?>
<Relationships xmlns="http://schemas.openxmlformats.org/package/2006/relationships"><Relationship Id="rId2" Type="http://schemas.openxmlformats.org/officeDocument/2006/relationships/chartUserShapes" Target="../drawings/drawing12.xml"/><Relationship Id="rId1" Type="http://schemas.openxmlformats.org/officeDocument/2006/relationships/themeOverride" Target="../theme/themeOverride6.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14.xml"/><Relationship Id="rId1" Type="http://schemas.openxmlformats.org/officeDocument/2006/relationships/themeOverride" Target="../theme/themeOverride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83528292819895111"/>
        </c:manualLayout>
      </c:layout>
      <c:barChart>
        <c:barDir val="bar"/>
        <c:grouping val="clustered"/>
        <c:varyColors val="0"/>
        <c:ser>
          <c:idx val="0"/>
          <c:order val="0"/>
          <c:tx>
            <c:strRef>
              <c:f>'Graph Data'!$G$7</c:f>
              <c:strCache>
                <c:ptCount val="1"/>
                <c:pt idx="0">
                  <c:v>2012/13</c:v>
                </c:pt>
              </c:strCache>
            </c:strRef>
          </c:tx>
          <c:spPr>
            <a:solidFill>
              <a:schemeClr val="accent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Data'!$B$63:$C$73</c:f>
              <c:multiLvlStrCache>
                <c:ptCount val="11"/>
                <c:lvl>
                  <c:pt idx="0">
                    <c:v>Mental Illness</c:v>
                  </c:pt>
                  <c:pt idx="1">
                    <c:v>Health Status and Contact</c:v>
                  </c:pt>
                  <c:pt idx="2">
                    <c:v>Circulatory</c:v>
                  </c:pt>
                  <c:pt idx="3">
                    <c:v>Injury and Poisoning</c:v>
                  </c:pt>
                  <c:pt idx="4">
                    <c:v>Respiratory</c:v>
                  </c:pt>
                  <c:pt idx="5">
                    <c:v>Digestive</c:v>
                  </c:pt>
                  <c:pt idx="6">
                    <c:v>Ill-defined Conditions</c:v>
                  </c:pt>
                  <c:pt idx="7">
                    <c:v>Musculoskeletal</c:v>
                  </c:pt>
                  <c:pt idx="8">
                    <c:v>Cancer</c:v>
                  </c:pt>
                  <c:pt idx="9">
                    <c:v>Pregnancy and Birth</c:v>
                  </c:pt>
                  <c:pt idx="10">
                    <c:v>All Others</c:v>
                  </c:pt>
                </c:lvl>
                <c:lvl>
                  <c:pt idx="0">
                    <c:v> </c:v>
                  </c:pt>
                </c:lvl>
              </c:multiLvlStrCache>
            </c:multiLvlStrRef>
          </c:cat>
          <c:val>
            <c:numRef>
              <c:f>'Graph Data'!$G$63:$G$73</c:f>
              <c:numCache>
                <c:formatCode>0.0</c:formatCode>
                <c:ptCount val="11"/>
                <c:pt idx="0">
                  <c:v>13.044035953</c:v>
                </c:pt>
                <c:pt idx="1">
                  <c:v>11.815684280999999</c:v>
                </c:pt>
                <c:pt idx="2">
                  <c:v>12.596726572</c:v>
                </c:pt>
                <c:pt idx="3">
                  <c:v>9.1726408977999991</c:v>
                </c:pt>
                <c:pt idx="4">
                  <c:v>8.7084233160999993</c:v>
                </c:pt>
                <c:pt idx="5">
                  <c:v>8.0751237214000007</c:v>
                </c:pt>
                <c:pt idx="6">
                  <c:v>4.2985312020000004</c:v>
                </c:pt>
                <c:pt idx="7">
                  <c:v>4.9222689174000003</c:v>
                </c:pt>
                <c:pt idx="8">
                  <c:v>6.8837368757000004</c:v>
                </c:pt>
                <c:pt idx="9">
                  <c:v>5.1002131599</c:v>
                </c:pt>
                <c:pt idx="10">
                  <c:v>15.382615103999999</c:v>
                </c:pt>
              </c:numCache>
            </c:numRef>
          </c:val>
          <c:extLst>
            <c:ext xmlns:c16="http://schemas.microsoft.com/office/drawing/2014/chart" uri="{C3380CC4-5D6E-409C-BE32-E72D297353CC}">
              <c16:uniqueId val="{00000002-31E9-4BBF-B65A-3B97E23FD5BA}"/>
            </c:ext>
          </c:extLst>
        </c:ser>
        <c:ser>
          <c:idx val="1"/>
          <c:order val="1"/>
          <c:tx>
            <c:strRef>
              <c:f>'Graph Data'!$H$7</c:f>
              <c:strCache>
                <c:ptCount val="1"/>
                <c:pt idx="0">
                  <c:v>2017/18</c:v>
                </c:pt>
              </c:strCache>
            </c:strRef>
          </c:tx>
          <c:spPr>
            <a:pattFill prst="wdUpDiag">
              <a:fgClr>
                <a:schemeClr val="tx1"/>
              </a:fgClr>
              <a:bgClr>
                <a:schemeClr val="bg1"/>
              </a:bgClr>
            </a:patt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Data'!$B$63:$C$73</c:f>
              <c:multiLvlStrCache>
                <c:ptCount val="11"/>
                <c:lvl>
                  <c:pt idx="0">
                    <c:v>Mental Illness</c:v>
                  </c:pt>
                  <c:pt idx="1">
                    <c:v>Health Status and Contact</c:v>
                  </c:pt>
                  <c:pt idx="2">
                    <c:v>Circulatory</c:v>
                  </c:pt>
                  <c:pt idx="3">
                    <c:v>Injury and Poisoning</c:v>
                  </c:pt>
                  <c:pt idx="4">
                    <c:v>Respiratory</c:v>
                  </c:pt>
                  <c:pt idx="5">
                    <c:v>Digestive</c:v>
                  </c:pt>
                  <c:pt idx="6">
                    <c:v>Ill-defined Conditions</c:v>
                  </c:pt>
                  <c:pt idx="7">
                    <c:v>Musculoskeletal</c:v>
                  </c:pt>
                  <c:pt idx="8">
                    <c:v>Cancer</c:v>
                  </c:pt>
                  <c:pt idx="9">
                    <c:v>Pregnancy and Birth</c:v>
                  </c:pt>
                  <c:pt idx="10">
                    <c:v>All Others</c:v>
                  </c:pt>
                </c:lvl>
                <c:lvl>
                  <c:pt idx="0">
                    <c:v> </c:v>
                  </c:pt>
                </c:lvl>
              </c:multiLvlStrCache>
            </c:multiLvlStrRef>
          </c:cat>
          <c:val>
            <c:numRef>
              <c:f>'Graph Data'!$H$63:$H$73</c:f>
              <c:numCache>
                <c:formatCode>0.0</c:formatCode>
                <c:ptCount val="11"/>
                <c:pt idx="0">
                  <c:v>12.476288169</c:v>
                </c:pt>
                <c:pt idx="1">
                  <c:v>12.977325791</c:v>
                </c:pt>
                <c:pt idx="2">
                  <c:v>11.542484943</c:v>
                </c:pt>
                <c:pt idx="3">
                  <c:v>9.7641399249000003</c:v>
                </c:pt>
                <c:pt idx="4">
                  <c:v>8.4510602474999992</c:v>
                </c:pt>
                <c:pt idx="5">
                  <c:v>7.8079491199</c:v>
                </c:pt>
                <c:pt idx="6">
                  <c:v>4.0902273965999996</c:v>
                </c:pt>
                <c:pt idx="7">
                  <c:v>4.8929032082999999</c:v>
                </c:pt>
                <c:pt idx="8">
                  <c:v>6.0593955274000004</c:v>
                </c:pt>
                <c:pt idx="9">
                  <c:v>5.1017817303999999</c:v>
                </c:pt>
                <c:pt idx="10">
                  <c:v>16.836443941999999</c:v>
                </c:pt>
              </c:numCache>
            </c:numRef>
          </c:val>
          <c:extLst>
            <c:ext xmlns:c16="http://schemas.microsoft.com/office/drawing/2014/chart" uri="{C3380CC4-5D6E-409C-BE32-E72D297353CC}">
              <c16:uniqueId val="{00000001-31E9-4BBF-B65A-3B97E23FD5BA}"/>
            </c:ext>
          </c:extLst>
        </c:ser>
        <c:ser>
          <c:idx val="4"/>
          <c:order val="2"/>
          <c:tx>
            <c:strRef>
              <c:f>'Graph Data'!$I$7</c:f>
              <c:strCache>
                <c:ptCount val="1"/>
                <c:pt idx="0">
                  <c:v>2022/23</c:v>
                </c:pt>
              </c:strCache>
            </c:strRef>
          </c:tx>
          <c:spPr>
            <a:solidFill>
              <a:schemeClr val="tx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Data'!$B$63:$C$73</c:f>
              <c:multiLvlStrCache>
                <c:ptCount val="11"/>
                <c:lvl>
                  <c:pt idx="0">
                    <c:v>Mental Illness</c:v>
                  </c:pt>
                  <c:pt idx="1">
                    <c:v>Health Status and Contact</c:v>
                  </c:pt>
                  <c:pt idx="2">
                    <c:v>Circulatory</c:v>
                  </c:pt>
                  <c:pt idx="3">
                    <c:v>Injury and Poisoning</c:v>
                  </c:pt>
                  <c:pt idx="4">
                    <c:v>Respiratory</c:v>
                  </c:pt>
                  <c:pt idx="5">
                    <c:v>Digestive</c:v>
                  </c:pt>
                  <c:pt idx="6">
                    <c:v>Ill-defined Conditions</c:v>
                  </c:pt>
                  <c:pt idx="7">
                    <c:v>Musculoskeletal</c:v>
                  </c:pt>
                  <c:pt idx="8">
                    <c:v>Cancer</c:v>
                  </c:pt>
                  <c:pt idx="9">
                    <c:v>Pregnancy and Birth</c:v>
                  </c:pt>
                  <c:pt idx="10">
                    <c:v>All Others</c:v>
                  </c:pt>
                </c:lvl>
                <c:lvl>
                  <c:pt idx="0">
                    <c:v> </c:v>
                  </c:pt>
                </c:lvl>
              </c:multiLvlStrCache>
            </c:multiLvlStrRef>
          </c:cat>
          <c:val>
            <c:numRef>
              <c:f>'Graph Data'!$I$63:$I$73</c:f>
              <c:numCache>
                <c:formatCode>0.0</c:formatCode>
                <c:ptCount val="11"/>
                <c:pt idx="0">
                  <c:v>12.253559459</c:v>
                </c:pt>
                <c:pt idx="1">
                  <c:v>11.939079897999999</c:v>
                </c:pt>
                <c:pt idx="2">
                  <c:v>11.261046965</c:v>
                </c:pt>
                <c:pt idx="3">
                  <c:v>10.141885462999999</c:v>
                </c:pt>
                <c:pt idx="4">
                  <c:v>7.4721843632000002</c:v>
                </c:pt>
                <c:pt idx="5">
                  <c:v>7.4207532936999998</c:v>
                </c:pt>
                <c:pt idx="6">
                  <c:v>5.9069654812000003</c:v>
                </c:pt>
                <c:pt idx="7">
                  <c:v>5.7588868601999996</c:v>
                </c:pt>
                <c:pt idx="8">
                  <c:v>5.1342136617999996</c:v>
                </c:pt>
                <c:pt idx="9">
                  <c:v>3.9546206530000001</c:v>
                </c:pt>
                <c:pt idx="10">
                  <c:v>18.756803902000001</c:v>
                </c:pt>
              </c:numCache>
            </c:numRef>
          </c:val>
          <c:extLst>
            <c:ext xmlns:c16="http://schemas.microsoft.com/office/drawing/2014/chart" uri="{C3380CC4-5D6E-409C-BE32-E72D297353CC}">
              <c16:uniqueId val="{00000000-31E9-4BBF-B65A-3B97E23FD5BA}"/>
            </c:ext>
          </c:extLst>
        </c:ser>
        <c:dLbls>
          <c:dLblPos val="outEnd"/>
          <c:showLegendKey val="0"/>
          <c:showVal val="1"/>
          <c:showCatName val="0"/>
          <c:showSerName val="0"/>
          <c:showPercent val="0"/>
          <c:showBubbleSize val="0"/>
        </c:dLbls>
        <c:gapWidth val="100"/>
        <c:axId val="95144192"/>
        <c:axId val="95154176"/>
        <c:extLst/>
      </c:barChart>
      <c:catAx>
        <c:axId val="95144192"/>
        <c:scaling>
          <c:orientation val="maxMin"/>
        </c:scaling>
        <c:delete val="0"/>
        <c:axPos val="l"/>
        <c:numFmt formatCode="General" sourceLinked="0"/>
        <c:majorTickMark val="out"/>
        <c:minorTickMark val="none"/>
        <c:tickLblPos val="nextTo"/>
        <c:spPr>
          <a:noFill/>
          <a:ln>
            <a:solidFill>
              <a:schemeClr val="tx1"/>
            </a:solidFill>
          </a:ln>
        </c:spPr>
        <c:txPr>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crossAx val="95154176"/>
        <c:crosses val="autoZero"/>
        <c:auto val="1"/>
        <c:lblAlgn val="ctr"/>
        <c:lblOffset val="100"/>
        <c:noMultiLvlLbl val="0"/>
      </c:catAx>
      <c:valAx>
        <c:axId val="95154176"/>
        <c:scaling>
          <c:orientation val="minMax"/>
          <c:max val="50"/>
          <c:min val="0"/>
        </c:scaling>
        <c:delete val="0"/>
        <c:axPos val="b"/>
        <c:numFmt formatCode="0" sourceLinked="0"/>
        <c:majorTickMark val="out"/>
        <c:minorTickMark val="none"/>
        <c:tickLblPos val="nextTo"/>
        <c:spPr>
          <a:no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crossAx val="95144192"/>
        <c:crosses val="max"/>
        <c:crossBetween val="between"/>
      </c:valAx>
      <c:spPr>
        <a:noFill/>
        <a:ln>
          <a:solidFill>
            <a:schemeClr val="tx1"/>
          </a:solidFill>
        </a:ln>
      </c:spPr>
    </c:plotArea>
    <c:legend>
      <c:legendPos val="r"/>
      <c:layout>
        <c:manualLayout>
          <c:xMode val="edge"/>
          <c:yMode val="edge"/>
          <c:x val="0.80098656324675832"/>
          <c:y val="9.2951403801797505E-2"/>
          <c:w val="0.14091620636972618"/>
          <c:h val="8.5722309128673013E-2"/>
        </c:manualLayout>
      </c:layout>
      <c:overlay val="0"/>
      <c:spPr>
        <a:solidFill>
          <a:schemeClr val="bg1"/>
        </a:solidFill>
        <a:ln>
          <a:solidFill>
            <a:schemeClr val="tx1"/>
          </a:solidFill>
        </a:ln>
      </c:spPr>
      <c:txPr>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legend>
    <c:plotVisOnly val="1"/>
    <c:dispBlanksAs val="gap"/>
    <c:showDLblsOverMax val="0"/>
  </c:chart>
  <c:spPr>
    <a:solidFill>
      <a:schemeClr val="bg1"/>
    </a:solidFill>
    <a:ln>
      <a:noFill/>
    </a:ln>
  </c:spPr>
  <c:txPr>
    <a:bodyPr/>
    <a:lstStyle/>
    <a:p>
      <a:pPr>
        <a:defRPr sz="900" b="1">
          <a:latin typeface="Segoe UI" pitchFamily="34" charset="0"/>
          <a:ea typeface="Segoe UI" pitchFamily="34" charset="0"/>
          <a:cs typeface="Segoe UI"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83409743313247753"/>
        </c:manualLayout>
      </c:layout>
      <c:barChart>
        <c:barDir val="bar"/>
        <c:grouping val="clustered"/>
        <c:varyColors val="0"/>
        <c:ser>
          <c:idx val="0"/>
          <c:order val="0"/>
          <c:tx>
            <c:strRef>
              <c:f>'Graph Data'!$G$7</c:f>
              <c:strCache>
                <c:ptCount val="1"/>
                <c:pt idx="0">
                  <c:v>2012/13</c:v>
                </c:pt>
              </c:strCache>
            </c:strRef>
          </c:tx>
          <c:spPr>
            <a:solidFill>
              <a:schemeClr val="accent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Data'!$B$8:$C$18</c:f>
              <c:multiLvlStrCache>
                <c:ptCount val="11"/>
                <c:lvl>
                  <c:pt idx="0">
                    <c:v>Mental Illness</c:v>
                  </c:pt>
                  <c:pt idx="1">
                    <c:v>Health Status and Contact</c:v>
                  </c:pt>
                  <c:pt idx="2">
                    <c:v>Circulatory</c:v>
                  </c:pt>
                  <c:pt idx="3">
                    <c:v>Injury and Poisoning</c:v>
                  </c:pt>
                  <c:pt idx="4">
                    <c:v>Respiratory</c:v>
                  </c:pt>
                  <c:pt idx="5">
                    <c:v>Digestive</c:v>
                  </c:pt>
                  <c:pt idx="6">
                    <c:v>Ill-defined Conditions</c:v>
                  </c:pt>
                  <c:pt idx="7">
                    <c:v>Musculoskeletal</c:v>
                  </c:pt>
                  <c:pt idx="8">
                    <c:v>Cancer</c:v>
                  </c:pt>
                  <c:pt idx="9">
                    <c:v>Pregnancy and Birth</c:v>
                  </c:pt>
                  <c:pt idx="10">
                    <c:v>All Others</c:v>
                  </c:pt>
                </c:lvl>
                <c:lvl>
                  <c:pt idx="0">
                    <c:v> </c:v>
                  </c:pt>
                </c:lvl>
              </c:multiLvlStrCache>
            </c:multiLvlStrRef>
          </c:cat>
          <c:val>
            <c:numRef>
              <c:f>'Graph Data'!$G$8:$G$18</c:f>
              <c:numCache>
                <c:formatCode>0.0</c:formatCode>
                <c:ptCount val="11"/>
                <c:pt idx="0">
                  <c:v>5.5467904383000004</c:v>
                </c:pt>
                <c:pt idx="1">
                  <c:v>18.04014016</c:v>
                </c:pt>
                <c:pt idx="2">
                  <c:v>10.543213047</c:v>
                </c:pt>
                <c:pt idx="3">
                  <c:v>8.1078354032999993</c:v>
                </c:pt>
                <c:pt idx="4">
                  <c:v>8.3848538772999994</c:v>
                </c:pt>
                <c:pt idx="5">
                  <c:v>8.2344200040000004</c:v>
                </c:pt>
                <c:pt idx="6">
                  <c:v>6.2861178887999998</c:v>
                </c:pt>
                <c:pt idx="7">
                  <c:v>4.9239575116000003</c:v>
                </c:pt>
                <c:pt idx="8">
                  <c:v>7.7308334402999996</c:v>
                </c:pt>
                <c:pt idx="9">
                  <c:v>7.0236107799000003</c:v>
                </c:pt>
                <c:pt idx="10">
                  <c:v>15.178227449</c:v>
                </c:pt>
              </c:numCache>
            </c:numRef>
          </c:val>
          <c:extLst>
            <c:ext xmlns:c16="http://schemas.microsoft.com/office/drawing/2014/chart" uri="{C3380CC4-5D6E-409C-BE32-E72D297353CC}">
              <c16:uniqueId val="{00000002-6D89-4F09-8774-7CE1EBB07D4F}"/>
            </c:ext>
          </c:extLst>
        </c:ser>
        <c:ser>
          <c:idx val="1"/>
          <c:order val="1"/>
          <c:tx>
            <c:strRef>
              <c:f>'Graph Data'!$H$7</c:f>
              <c:strCache>
                <c:ptCount val="1"/>
                <c:pt idx="0">
                  <c:v>2017/18</c:v>
                </c:pt>
              </c:strCache>
            </c:strRef>
          </c:tx>
          <c:spPr>
            <a:pattFill prst="wdUpDiag">
              <a:fgClr>
                <a:schemeClr val="tx1"/>
              </a:fgClr>
              <a:bgClr>
                <a:schemeClr val="bg1"/>
              </a:bgClr>
            </a:patt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Data'!$B$8:$C$18</c:f>
              <c:multiLvlStrCache>
                <c:ptCount val="11"/>
                <c:lvl>
                  <c:pt idx="0">
                    <c:v>Mental Illness</c:v>
                  </c:pt>
                  <c:pt idx="1">
                    <c:v>Health Status and Contact</c:v>
                  </c:pt>
                  <c:pt idx="2">
                    <c:v>Circulatory</c:v>
                  </c:pt>
                  <c:pt idx="3">
                    <c:v>Injury and Poisoning</c:v>
                  </c:pt>
                  <c:pt idx="4">
                    <c:v>Respiratory</c:v>
                  </c:pt>
                  <c:pt idx="5">
                    <c:v>Digestive</c:v>
                  </c:pt>
                  <c:pt idx="6">
                    <c:v>Ill-defined Conditions</c:v>
                  </c:pt>
                  <c:pt idx="7">
                    <c:v>Musculoskeletal</c:v>
                  </c:pt>
                  <c:pt idx="8">
                    <c:v>Cancer</c:v>
                  </c:pt>
                  <c:pt idx="9">
                    <c:v>Pregnancy and Birth</c:v>
                  </c:pt>
                  <c:pt idx="10">
                    <c:v>All Others</c:v>
                  </c:pt>
                </c:lvl>
                <c:lvl>
                  <c:pt idx="0">
                    <c:v> </c:v>
                  </c:pt>
                </c:lvl>
              </c:multiLvlStrCache>
            </c:multiLvlStrRef>
          </c:cat>
          <c:val>
            <c:numRef>
              <c:f>'Graph Data'!$H$8:$H$18</c:f>
              <c:numCache>
                <c:formatCode>0.0</c:formatCode>
                <c:ptCount val="11"/>
                <c:pt idx="0">
                  <c:v>6.8462060210000004</c:v>
                </c:pt>
                <c:pt idx="1">
                  <c:v>18.352493086999999</c:v>
                </c:pt>
                <c:pt idx="2">
                  <c:v>11.450633924</c:v>
                </c:pt>
                <c:pt idx="3">
                  <c:v>8.5175394354999998</c:v>
                </c:pt>
                <c:pt idx="4">
                  <c:v>7.6018713369000004</c:v>
                </c:pt>
                <c:pt idx="5">
                  <c:v>7.1818640324</c:v>
                </c:pt>
                <c:pt idx="6">
                  <c:v>5.6714029808999999</c:v>
                </c:pt>
                <c:pt idx="7">
                  <c:v>5.0131306631000001</c:v>
                </c:pt>
                <c:pt idx="8">
                  <c:v>6.3627193516</c:v>
                </c:pt>
                <c:pt idx="9">
                  <c:v>6.3775022174</c:v>
                </c:pt>
                <c:pt idx="10">
                  <c:v>16.624636949999999</c:v>
                </c:pt>
              </c:numCache>
            </c:numRef>
          </c:val>
          <c:extLst>
            <c:ext xmlns:c16="http://schemas.microsoft.com/office/drawing/2014/chart" uri="{C3380CC4-5D6E-409C-BE32-E72D297353CC}">
              <c16:uniqueId val="{00000001-6D89-4F09-8774-7CE1EBB07D4F}"/>
            </c:ext>
          </c:extLst>
        </c:ser>
        <c:ser>
          <c:idx val="4"/>
          <c:order val="2"/>
          <c:tx>
            <c:strRef>
              <c:f>'Graph Data'!$I$7</c:f>
              <c:strCache>
                <c:ptCount val="1"/>
                <c:pt idx="0">
                  <c:v>2022/23</c:v>
                </c:pt>
              </c:strCache>
            </c:strRef>
          </c:tx>
          <c:spPr>
            <a:solidFill>
              <a:schemeClr val="tx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Data'!$B$8:$C$18</c:f>
              <c:multiLvlStrCache>
                <c:ptCount val="11"/>
                <c:lvl>
                  <c:pt idx="0">
                    <c:v>Mental Illness</c:v>
                  </c:pt>
                  <c:pt idx="1">
                    <c:v>Health Status and Contact</c:v>
                  </c:pt>
                  <c:pt idx="2">
                    <c:v>Circulatory</c:v>
                  </c:pt>
                  <c:pt idx="3">
                    <c:v>Injury and Poisoning</c:v>
                  </c:pt>
                  <c:pt idx="4">
                    <c:v>Respiratory</c:v>
                  </c:pt>
                  <c:pt idx="5">
                    <c:v>Digestive</c:v>
                  </c:pt>
                  <c:pt idx="6">
                    <c:v>Ill-defined Conditions</c:v>
                  </c:pt>
                  <c:pt idx="7">
                    <c:v>Musculoskeletal</c:v>
                  </c:pt>
                  <c:pt idx="8">
                    <c:v>Cancer</c:v>
                  </c:pt>
                  <c:pt idx="9">
                    <c:v>Pregnancy and Birth</c:v>
                  </c:pt>
                  <c:pt idx="10">
                    <c:v>All Others</c:v>
                  </c:pt>
                </c:lvl>
                <c:lvl>
                  <c:pt idx="0">
                    <c:v> </c:v>
                  </c:pt>
                </c:lvl>
              </c:multiLvlStrCache>
            </c:multiLvlStrRef>
          </c:cat>
          <c:val>
            <c:numRef>
              <c:f>'Graph Data'!$I$8:$I$18</c:f>
              <c:numCache>
                <c:formatCode>0.0</c:formatCode>
                <c:ptCount val="11"/>
                <c:pt idx="0">
                  <c:v>7.5968336242000003</c:v>
                </c:pt>
                <c:pt idx="1">
                  <c:v>18.376791663999999</c:v>
                </c:pt>
                <c:pt idx="2">
                  <c:v>11.863331041</c:v>
                </c:pt>
                <c:pt idx="3">
                  <c:v>8.1363163555</c:v>
                </c:pt>
                <c:pt idx="4">
                  <c:v>6.2974912290000002</c:v>
                </c:pt>
                <c:pt idx="5">
                  <c:v>7.7528604926</c:v>
                </c:pt>
                <c:pt idx="6">
                  <c:v>7.0317871688000002</c:v>
                </c:pt>
                <c:pt idx="7">
                  <c:v>4.4101831773000004</c:v>
                </c:pt>
                <c:pt idx="8">
                  <c:v>5.4151019904000002</c:v>
                </c:pt>
                <c:pt idx="9">
                  <c:v>5.4062869130999998</c:v>
                </c:pt>
                <c:pt idx="10">
                  <c:v>17.713016343</c:v>
                </c:pt>
              </c:numCache>
            </c:numRef>
          </c:val>
          <c:extLst>
            <c:ext xmlns:c16="http://schemas.microsoft.com/office/drawing/2014/chart" uri="{C3380CC4-5D6E-409C-BE32-E72D297353CC}">
              <c16:uniqueId val="{00000000-6D89-4F09-8774-7CE1EBB07D4F}"/>
            </c:ext>
          </c:extLst>
        </c:ser>
        <c:dLbls>
          <c:dLblPos val="outEnd"/>
          <c:showLegendKey val="0"/>
          <c:showVal val="1"/>
          <c:showCatName val="0"/>
          <c:showSerName val="0"/>
          <c:showPercent val="0"/>
          <c:showBubbleSize val="0"/>
        </c:dLbls>
        <c:gapWidth val="100"/>
        <c:axId val="95144192"/>
        <c:axId val="95154176"/>
        <c:extLst/>
      </c:barChart>
      <c:catAx>
        <c:axId val="95144192"/>
        <c:scaling>
          <c:orientation val="maxMin"/>
        </c:scaling>
        <c:delete val="0"/>
        <c:axPos val="l"/>
        <c:numFmt formatCode="General" sourceLinked="0"/>
        <c:majorTickMark val="out"/>
        <c:minorTickMark val="none"/>
        <c:tickLblPos val="nextTo"/>
        <c:spPr>
          <a:noFill/>
          <a:ln>
            <a:solidFill>
              <a:schemeClr val="tx1"/>
            </a:solidFill>
          </a:ln>
        </c:spPr>
        <c:txPr>
          <a:bodyPr/>
          <a:lstStyle/>
          <a:p>
            <a:pPr>
              <a:defRPr sz="1200" b="0">
                <a:latin typeface="Aptos" panose="020B0004020202020204" pitchFamily="34" charset="0"/>
              </a:defRPr>
            </a:pPr>
            <a:endParaRPr lang="en-US"/>
          </a:p>
        </c:txPr>
        <c:crossAx val="95154176"/>
        <c:crosses val="autoZero"/>
        <c:auto val="1"/>
        <c:lblAlgn val="ctr"/>
        <c:lblOffset val="100"/>
        <c:noMultiLvlLbl val="0"/>
      </c:catAx>
      <c:valAx>
        <c:axId val="95154176"/>
        <c:scaling>
          <c:orientation val="minMax"/>
          <c:max val="50"/>
          <c:min val="0"/>
        </c:scaling>
        <c:delete val="0"/>
        <c:axPos val="b"/>
        <c:numFmt formatCode="General" sourceLinked="0"/>
        <c:majorTickMark val="out"/>
        <c:minorTickMark val="none"/>
        <c:tickLblPos val="nextTo"/>
        <c:spPr>
          <a:no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crossAx val="95144192"/>
        <c:crosses val="max"/>
        <c:crossBetween val="between"/>
      </c:valAx>
      <c:spPr>
        <a:noFill/>
        <a:ln>
          <a:solidFill>
            <a:schemeClr val="tx1"/>
          </a:solidFill>
        </a:ln>
      </c:spPr>
    </c:plotArea>
    <c:legend>
      <c:legendPos val="r"/>
      <c:layout>
        <c:manualLayout>
          <c:xMode val="edge"/>
          <c:yMode val="edge"/>
          <c:x val="0.80098656324675832"/>
          <c:y val="9.2951403801797505E-2"/>
          <c:w val="0.14091620636972618"/>
          <c:h val="8.5722309128673013E-2"/>
        </c:manualLayout>
      </c:layout>
      <c:overlay val="0"/>
      <c:spPr>
        <a:solidFill>
          <a:schemeClr val="bg1"/>
        </a:solid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legend>
    <c:plotVisOnly val="1"/>
    <c:dispBlanksAs val="gap"/>
    <c:showDLblsOverMax val="0"/>
  </c:chart>
  <c:spPr>
    <a:solidFill>
      <a:schemeClr val="bg1"/>
    </a:solidFill>
    <a:ln>
      <a:noFill/>
    </a:ln>
  </c:spPr>
  <c:txPr>
    <a:bodyPr/>
    <a:lstStyle/>
    <a:p>
      <a:pPr>
        <a:defRPr sz="900" b="1">
          <a:latin typeface="Segoe UI" pitchFamily="34" charset="0"/>
          <a:ea typeface="Segoe UI" pitchFamily="34" charset="0"/>
          <a:cs typeface="Segoe UI" pitchFamily="34" charset="0"/>
        </a:defRPr>
      </a:pPr>
      <a:endParaRPr lang="en-US"/>
    </a:p>
  </c:txPr>
  <c:userShapes r:id="rId2"/>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82816995780010949"/>
        </c:manualLayout>
      </c:layout>
      <c:barChart>
        <c:barDir val="bar"/>
        <c:grouping val="clustered"/>
        <c:varyColors val="0"/>
        <c:ser>
          <c:idx val="0"/>
          <c:order val="0"/>
          <c:tx>
            <c:strRef>
              <c:f>'Graph Data'!$G$7</c:f>
              <c:strCache>
                <c:ptCount val="1"/>
                <c:pt idx="0">
                  <c:v>2012/13</c:v>
                </c:pt>
              </c:strCache>
            </c:strRef>
          </c:tx>
          <c:spPr>
            <a:solidFill>
              <a:schemeClr val="accent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Data'!$B$19:$C$29</c:f>
              <c:multiLvlStrCache>
                <c:ptCount val="11"/>
                <c:lvl>
                  <c:pt idx="0">
                    <c:v>Mental Illness</c:v>
                  </c:pt>
                  <c:pt idx="1">
                    <c:v>Health Status and Contact</c:v>
                  </c:pt>
                  <c:pt idx="2">
                    <c:v>Circulatory</c:v>
                  </c:pt>
                  <c:pt idx="3">
                    <c:v>Injury and Poisoning</c:v>
                  </c:pt>
                  <c:pt idx="4">
                    <c:v>Respiratory</c:v>
                  </c:pt>
                  <c:pt idx="5">
                    <c:v>Digestive</c:v>
                  </c:pt>
                  <c:pt idx="6">
                    <c:v>Ill-defined Conditions</c:v>
                  </c:pt>
                  <c:pt idx="7">
                    <c:v>Musculoskeletal</c:v>
                  </c:pt>
                  <c:pt idx="8">
                    <c:v>Cancer</c:v>
                  </c:pt>
                  <c:pt idx="9">
                    <c:v>Pregnancy and Birth</c:v>
                  </c:pt>
                  <c:pt idx="10">
                    <c:v>All Others</c:v>
                  </c:pt>
                </c:lvl>
                <c:lvl>
                  <c:pt idx="0">
                    <c:v> </c:v>
                  </c:pt>
                </c:lvl>
              </c:multiLvlStrCache>
            </c:multiLvlStrRef>
          </c:cat>
          <c:val>
            <c:numRef>
              <c:f>'Graph Data'!$G$19:$G$29</c:f>
              <c:numCache>
                <c:formatCode>0.0</c:formatCode>
                <c:ptCount val="11"/>
                <c:pt idx="0">
                  <c:v>15.411999195</c:v>
                </c:pt>
                <c:pt idx="1">
                  <c:v>6.8239313127000001</c:v>
                </c:pt>
                <c:pt idx="2">
                  <c:v>14.607309524</c:v>
                </c:pt>
                <c:pt idx="3">
                  <c:v>10.417604952</c:v>
                </c:pt>
                <c:pt idx="4">
                  <c:v>8.8003200552000003</c:v>
                </c:pt>
                <c:pt idx="5">
                  <c:v>8.3695870904999996</c:v>
                </c:pt>
                <c:pt idx="6">
                  <c:v>3.4564044578000002</c:v>
                </c:pt>
                <c:pt idx="7">
                  <c:v>5.4565098652000001</c:v>
                </c:pt>
                <c:pt idx="8">
                  <c:v>7.5184223386999998</c:v>
                </c:pt>
                <c:pt idx="9">
                  <c:v>4.8844351600999998</c:v>
                </c:pt>
                <c:pt idx="10">
                  <c:v>14.253476049</c:v>
                </c:pt>
              </c:numCache>
            </c:numRef>
          </c:val>
          <c:extLst>
            <c:ext xmlns:c16="http://schemas.microsoft.com/office/drawing/2014/chart" uri="{C3380CC4-5D6E-409C-BE32-E72D297353CC}">
              <c16:uniqueId val="{00000002-395C-428C-9307-97B96FF50E0E}"/>
            </c:ext>
          </c:extLst>
        </c:ser>
        <c:ser>
          <c:idx val="1"/>
          <c:order val="1"/>
          <c:tx>
            <c:strRef>
              <c:f>'Graph Data'!$H$7</c:f>
              <c:strCache>
                <c:ptCount val="1"/>
                <c:pt idx="0">
                  <c:v>2017/18</c:v>
                </c:pt>
              </c:strCache>
            </c:strRef>
          </c:tx>
          <c:spPr>
            <a:pattFill prst="wdUpDiag">
              <a:fgClr>
                <a:schemeClr val="tx1"/>
              </a:fgClr>
              <a:bgClr>
                <a:schemeClr val="bg1"/>
              </a:bgClr>
            </a:patt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Data'!$B$19:$C$29</c:f>
              <c:multiLvlStrCache>
                <c:ptCount val="11"/>
                <c:lvl>
                  <c:pt idx="0">
                    <c:v>Mental Illness</c:v>
                  </c:pt>
                  <c:pt idx="1">
                    <c:v>Health Status and Contact</c:v>
                  </c:pt>
                  <c:pt idx="2">
                    <c:v>Circulatory</c:v>
                  </c:pt>
                  <c:pt idx="3">
                    <c:v>Injury and Poisoning</c:v>
                  </c:pt>
                  <c:pt idx="4">
                    <c:v>Respiratory</c:v>
                  </c:pt>
                  <c:pt idx="5">
                    <c:v>Digestive</c:v>
                  </c:pt>
                  <c:pt idx="6">
                    <c:v>Ill-defined Conditions</c:v>
                  </c:pt>
                  <c:pt idx="7">
                    <c:v>Musculoskeletal</c:v>
                  </c:pt>
                  <c:pt idx="8">
                    <c:v>Cancer</c:v>
                  </c:pt>
                  <c:pt idx="9">
                    <c:v>Pregnancy and Birth</c:v>
                  </c:pt>
                  <c:pt idx="10">
                    <c:v>All Others</c:v>
                  </c:pt>
                </c:lvl>
                <c:lvl>
                  <c:pt idx="0">
                    <c:v> </c:v>
                  </c:pt>
                </c:lvl>
              </c:multiLvlStrCache>
            </c:multiLvlStrRef>
          </c:cat>
          <c:val>
            <c:numRef>
              <c:f>'Graph Data'!$H$19:$H$29</c:f>
              <c:numCache>
                <c:formatCode>0.0</c:formatCode>
                <c:ptCount val="11"/>
                <c:pt idx="0">
                  <c:v>14.148763991999999</c:v>
                </c:pt>
                <c:pt idx="1">
                  <c:v>7.7352212516999996</c:v>
                </c:pt>
                <c:pt idx="2">
                  <c:v>12.722201125</c:v>
                </c:pt>
                <c:pt idx="3">
                  <c:v>11.160690067000001</c:v>
                </c:pt>
                <c:pt idx="4">
                  <c:v>8.8141286461000004</c:v>
                </c:pt>
                <c:pt idx="5">
                  <c:v>8.1529503246000008</c:v>
                </c:pt>
                <c:pt idx="6">
                  <c:v>3.8366426156000002</c:v>
                </c:pt>
                <c:pt idx="7">
                  <c:v>5.2107633049000004</c:v>
                </c:pt>
                <c:pt idx="8">
                  <c:v>6.4006582398000003</c:v>
                </c:pt>
                <c:pt idx="9">
                  <c:v>5.0498200690999999</c:v>
                </c:pt>
                <c:pt idx="10">
                  <c:v>16.768160365</c:v>
                </c:pt>
              </c:numCache>
            </c:numRef>
          </c:val>
          <c:extLst>
            <c:ext xmlns:c16="http://schemas.microsoft.com/office/drawing/2014/chart" uri="{C3380CC4-5D6E-409C-BE32-E72D297353CC}">
              <c16:uniqueId val="{00000001-395C-428C-9307-97B96FF50E0E}"/>
            </c:ext>
          </c:extLst>
        </c:ser>
        <c:ser>
          <c:idx val="4"/>
          <c:order val="2"/>
          <c:tx>
            <c:strRef>
              <c:f>'Graph Data'!$I$7</c:f>
              <c:strCache>
                <c:ptCount val="1"/>
                <c:pt idx="0">
                  <c:v>2022/23</c:v>
                </c:pt>
              </c:strCache>
            </c:strRef>
          </c:tx>
          <c:spPr>
            <a:solidFill>
              <a:schemeClr val="tx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Data'!$B$19:$C$29</c:f>
              <c:multiLvlStrCache>
                <c:ptCount val="11"/>
                <c:lvl>
                  <c:pt idx="0">
                    <c:v>Mental Illness</c:v>
                  </c:pt>
                  <c:pt idx="1">
                    <c:v>Health Status and Contact</c:v>
                  </c:pt>
                  <c:pt idx="2">
                    <c:v>Circulatory</c:v>
                  </c:pt>
                  <c:pt idx="3">
                    <c:v>Injury and Poisoning</c:v>
                  </c:pt>
                  <c:pt idx="4">
                    <c:v>Respiratory</c:v>
                  </c:pt>
                  <c:pt idx="5">
                    <c:v>Digestive</c:v>
                  </c:pt>
                  <c:pt idx="6">
                    <c:v>Ill-defined Conditions</c:v>
                  </c:pt>
                  <c:pt idx="7">
                    <c:v>Musculoskeletal</c:v>
                  </c:pt>
                  <c:pt idx="8">
                    <c:v>Cancer</c:v>
                  </c:pt>
                  <c:pt idx="9">
                    <c:v>Pregnancy and Birth</c:v>
                  </c:pt>
                  <c:pt idx="10">
                    <c:v>All Others</c:v>
                  </c:pt>
                </c:lvl>
                <c:lvl>
                  <c:pt idx="0">
                    <c:v> </c:v>
                  </c:pt>
                </c:lvl>
              </c:multiLvlStrCache>
            </c:multiLvlStrRef>
          </c:cat>
          <c:val>
            <c:numRef>
              <c:f>'Graph Data'!$I$19:$I$29</c:f>
              <c:numCache>
                <c:formatCode>0.0</c:formatCode>
                <c:ptCount val="11"/>
                <c:pt idx="0">
                  <c:v>14.204430375999999</c:v>
                </c:pt>
                <c:pt idx="1">
                  <c:v>8.6308597869000003</c:v>
                </c:pt>
                <c:pt idx="2">
                  <c:v>11.924304844</c:v>
                </c:pt>
                <c:pt idx="3">
                  <c:v>11.087423604</c:v>
                </c:pt>
                <c:pt idx="4">
                  <c:v>7.4912146261999997</c:v>
                </c:pt>
                <c:pt idx="5">
                  <c:v>7.3962093956999997</c:v>
                </c:pt>
                <c:pt idx="6">
                  <c:v>5.8825985913999999</c:v>
                </c:pt>
                <c:pt idx="7">
                  <c:v>6.0767851065</c:v>
                </c:pt>
                <c:pt idx="8">
                  <c:v>5.2939837677000003</c:v>
                </c:pt>
                <c:pt idx="9">
                  <c:v>3.8242215313000001</c:v>
                </c:pt>
                <c:pt idx="10">
                  <c:v>18.187968371</c:v>
                </c:pt>
              </c:numCache>
            </c:numRef>
          </c:val>
          <c:extLst>
            <c:ext xmlns:c16="http://schemas.microsoft.com/office/drawing/2014/chart" uri="{C3380CC4-5D6E-409C-BE32-E72D297353CC}">
              <c16:uniqueId val="{00000000-395C-428C-9307-97B96FF50E0E}"/>
            </c:ext>
          </c:extLst>
        </c:ser>
        <c:dLbls>
          <c:dLblPos val="outEnd"/>
          <c:showLegendKey val="0"/>
          <c:showVal val="1"/>
          <c:showCatName val="0"/>
          <c:showSerName val="0"/>
          <c:showPercent val="0"/>
          <c:showBubbleSize val="0"/>
        </c:dLbls>
        <c:gapWidth val="100"/>
        <c:axId val="95144192"/>
        <c:axId val="95154176"/>
        <c:extLst/>
      </c:barChart>
      <c:catAx>
        <c:axId val="95144192"/>
        <c:scaling>
          <c:orientation val="maxMin"/>
        </c:scaling>
        <c:delete val="0"/>
        <c:axPos val="l"/>
        <c:numFmt formatCode="General" sourceLinked="0"/>
        <c:majorTickMark val="out"/>
        <c:minorTickMark val="none"/>
        <c:tickLblPos val="nextTo"/>
        <c:spPr>
          <a:noFill/>
          <a:ln>
            <a:solidFill>
              <a:schemeClr val="tx1"/>
            </a:solidFill>
          </a:ln>
        </c:spPr>
        <c:txPr>
          <a:bodyPr/>
          <a:lstStyle/>
          <a:p>
            <a:pPr>
              <a:defRPr sz="1200" b="0">
                <a:solidFill>
                  <a:sysClr val="windowText" lastClr="000000"/>
                </a:solidFill>
                <a:latin typeface="Aptos" panose="020B0004020202020204" pitchFamily="34" charset="0"/>
              </a:defRPr>
            </a:pPr>
            <a:endParaRPr lang="en-US"/>
          </a:p>
        </c:txPr>
        <c:crossAx val="95154176"/>
        <c:crosses val="autoZero"/>
        <c:auto val="1"/>
        <c:lblAlgn val="ctr"/>
        <c:lblOffset val="100"/>
        <c:noMultiLvlLbl val="0"/>
      </c:catAx>
      <c:valAx>
        <c:axId val="95154176"/>
        <c:scaling>
          <c:orientation val="minMax"/>
          <c:max val="50"/>
          <c:min val="0"/>
        </c:scaling>
        <c:delete val="0"/>
        <c:axPos val="b"/>
        <c:numFmt formatCode="General" sourceLinked="0"/>
        <c:majorTickMark val="out"/>
        <c:minorTickMark val="none"/>
        <c:tickLblPos val="nextTo"/>
        <c:spPr>
          <a:no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crossAx val="95144192"/>
        <c:crosses val="max"/>
        <c:crossBetween val="between"/>
      </c:valAx>
      <c:spPr>
        <a:noFill/>
        <a:ln>
          <a:solidFill>
            <a:schemeClr val="tx1"/>
          </a:solidFill>
        </a:ln>
      </c:spPr>
    </c:plotArea>
    <c:legend>
      <c:legendPos val="r"/>
      <c:layout>
        <c:manualLayout>
          <c:xMode val="edge"/>
          <c:yMode val="edge"/>
          <c:x val="0.8049309924776149"/>
          <c:y val="9.744228877000348E-2"/>
          <c:w val="0.14091620636972618"/>
          <c:h val="8.5722309128673013E-2"/>
        </c:manualLayout>
      </c:layout>
      <c:overlay val="0"/>
      <c:spPr>
        <a:solidFill>
          <a:schemeClr val="bg1"/>
        </a:solid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legend>
    <c:plotVisOnly val="1"/>
    <c:dispBlanksAs val="gap"/>
    <c:showDLblsOverMax val="0"/>
  </c:chart>
  <c:spPr>
    <a:solidFill>
      <a:schemeClr val="bg1"/>
    </a:solidFill>
    <a:ln>
      <a:noFill/>
    </a:ln>
  </c:spPr>
  <c:txPr>
    <a:bodyPr/>
    <a:lstStyle/>
    <a:p>
      <a:pPr>
        <a:defRPr sz="900" b="1">
          <a:latin typeface="Segoe UI" pitchFamily="34" charset="0"/>
          <a:ea typeface="Segoe UI" pitchFamily="34" charset="0"/>
          <a:cs typeface="Segoe UI" pitchFamily="34" charset="0"/>
        </a:defRPr>
      </a:pPr>
      <a:endParaRPr lang="en-US"/>
    </a:p>
  </c:txPr>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83409743313247753"/>
        </c:manualLayout>
      </c:layout>
      <c:barChart>
        <c:barDir val="bar"/>
        <c:grouping val="clustered"/>
        <c:varyColors val="0"/>
        <c:ser>
          <c:idx val="0"/>
          <c:order val="0"/>
          <c:tx>
            <c:strRef>
              <c:f>'Graph Data'!$G$7</c:f>
              <c:strCache>
                <c:ptCount val="1"/>
                <c:pt idx="0">
                  <c:v>2012/13</c:v>
                </c:pt>
              </c:strCache>
            </c:strRef>
          </c:tx>
          <c:spPr>
            <a:solidFill>
              <a:schemeClr val="accent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Data'!$B$30:$C$40</c:f>
              <c:multiLvlStrCache>
                <c:ptCount val="11"/>
                <c:lvl>
                  <c:pt idx="0">
                    <c:v>Mental Illness</c:v>
                  </c:pt>
                  <c:pt idx="1">
                    <c:v>Health Status and Contact</c:v>
                  </c:pt>
                  <c:pt idx="2">
                    <c:v>Circulatory</c:v>
                  </c:pt>
                  <c:pt idx="3">
                    <c:v>Injury and Poisoning</c:v>
                  </c:pt>
                  <c:pt idx="4">
                    <c:v>Respiratory</c:v>
                  </c:pt>
                  <c:pt idx="5">
                    <c:v>Digestive</c:v>
                  </c:pt>
                  <c:pt idx="6">
                    <c:v>Ill-defined Conditions</c:v>
                  </c:pt>
                  <c:pt idx="7">
                    <c:v>Musculoskeletal</c:v>
                  </c:pt>
                  <c:pt idx="8">
                    <c:v>Cancer</c:v>
                  </c:pt>
                  <c:pt idx="9">
                    <c:v>Pregnancy and Birth</c:v>
                  </c:pt>
                  <c:pt idx="10">
                    <c:v>All Others</c:v>
                  </c:pt>
                </c:lvl>
                <c:lvl>
                  <c:pt idx="0">
                    <c:v> </c:v>
                  </c:pt>
                </c:lvl>
              </c:multiLvlStrCache>
            </c:multiLvlStrRef>
          </c:cat>
          <c:val>
            <c:numRef>
              <c:f>'Graph Data'!$G$30:$G$40</c:f>
              <c:numCache>
                <c:formatCode>0.0</c:formatCode>
                <c:ptCount val="11"/>
                <c:pt idx="0">
                  <c:v>6.6683334523999998</c:v>
                </c:pt>
                <c:pt idx="1">
                  <c:v>11.091268424000001</c:v>
                </c:pt>
                <c:pt idx="2">
                  <c:v>14.943924566</c:v>
                </c:pt>
                <c:pt idx="3">
                  <c:v>8.1779650926999992</c:v>
                </c:pt>
                <c:pt idx="4">
                  <c:v>8.7363383099000007</c:v>
                </c:pt>
                <c:pt idx="5">
                  <c:v>9.4244827011000005</c:v>
                </c:pt>
                <c:pt idx="6">
                  <c:v>6.0647189084999997</c:v>
                </c:pt>
                <c:pt idx="7">
                  <c:v>5.3372859966000004</c:v>
                </c:pt>
                <c:pt idx="8">
                  <c:v>8.9208753006000006</c:v>
                </c:pt>
                <c:pt idx="9">
                  <c:v>4.1050551229999996</c:v>
                </c:pt>
                <c:pt idx="10">
                  <c:v>16.529752125000002</c:v>
                </c:pt>
              </c:numCache>
            </c:numRef>
          </c:val>
          <c:extLst>
            <c:ext xmlns:c16="http://schemas.microsoft.com/office/drawing/2014/chart" uri="{C3380CC4-5D6E-409C-BE32-E72D297353CC}">
              <c16:uniqueId val="{00000002-6453-458F-BF65-96B672AB7C10}"/>
            </c:ext>
          </c:extLst>
        </c:ser>
        <c:ser>
          <c:idx val="1"/>
          <c:order val="1"/>
          <c:tx>
            <c:strRef>
              <c:f>'Graph Data'!$H$7</c:f>
              <c:strCache>
                <c:ptCount val="1"/>
                <c:pt idx="0">
                  <c:v>2017/18</c:v>
                </c:pt>
              </c:strCache>
            </c:strRef>
          </c:tx>
          <c:spPr>
            <a:pattFill prst="wdUpDiag">
              <a:fgClr>
                <a:schemeClr val="tx1"/>
              </a:fgClr>
              <a:bgClr>
                <a:schemeClr val="bg1"/>
              </a:bgClr>
            </a:patt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Data'!$B$30:$C$40</c:f>
              <c:multiLvlStrCache>
                <c:ptCount val="11"/>
                <c:lvl>
                  <c:pt idx="0">
                    <c:v>Mental Illness</c:v>
                  </c:pt>
                  <c:pt idx="1">
                    <c:v>Health Status and Contact</c:v>
                  </c:pt>
                  <c:pt idx="2">
                    <c:v>Circulatory</c:v>
                  </c:pt>
                  <c:pt idx="3">
                    <c:v>Injury and Poisoning</c:v>
                  </c:pt>
                  <c:pt idx="4">
                    <c:v>Respiratory</c:v>
                  </c:pt>
                  <c:pt idx="5">
                    <c:v>Digestive</c:v>
                  </c:pt>
                  <c:pt idx="6">
                    <c:v>Ill-defined Conditions</c:v>
                  </c:pt>
                  <c:pt idx="7">
                    <c:v>Musculoskeletal</c:v>
                  </c:pt>
                  <c:pt idx="8">
                    <c:v>Cancer</c:v>
                  </c:pt>
                  <c:pt idx="9">
                    <c:v>Pregnancy and Birth</c:v>
                  </c:pt>
                  <c:pt idx="10">
                    <c:v>All Others</c:v>
                  </c:pt>
                </c:lvl>
                <c:lvl>
                  <c:pt idx="0">
                    <c:v> </c:v>
                  </c:pt>
                </c:lvl>
              </c:multiLvlStrCache>
            </c:multiLvlStrRef>
          </c:cat>
          <c:val>
            <c:numRef>
              <c:f>'Graph Data'!$H$30:$H$40</c:f>
              <c:numCache>
                <c:formatCode>0.0</c:formatCode>
                <c:ptCount val="11"/>
                <c:pt idx="0">
                  <c:v>7.1114191648</c:v>
                </c:pt>
                <c:pt idx="1">
                  <c:v>13.272107665</c:v>
                </c:pt>
                <c:pt idx="2">
                  <c:v>12.724542251000001</c:v>
                </c:pt>
                <c:pt idx="3">
                  <c:v>9.9774735747999994</c:v>
                </c:pt>
                <c:pt idx="4">
                  <c:v>9.0948997862999992</c:v>
                </c:pt>
                <c:pt idx="5">
                  <c:v>8.3983134060999998</c:v>
                </c:pt>
                <c:pt idx="6">
                  <c:v>4.0455149309999996</c:v>
                </c:pt>
                <c:pt idx="7">
                  <c:v>5.8718881764999997</c:v>
                </c:pt>
                <c:pt idx="8">
                  <c:v>8.3567261595000009</c:v>
                </c:pt>
                <c:pt idx="9">
                  <c:v>4.3851441113999998</c:v>
                </c:pt>
                <c:pt idx="10">
                  <c:v>16.761970773000002</c:v>
                </c:pt>
              </c:numCache>
            </c:numRef>
          </c:val>
          <c:extLst>
            <c:ext xmlns:c16="http://schemas.microsoft.com/office/drawing/2014/chart" uri="{C3380CC4-5D6E-409C-BE32-E72D297353CC}">
              <c16:uniqueId val="{00000001-6453-458F-BF65-96B672AB7C10}"/>
            </c:ext>
          </c:extLst>
        </c:ser>
        <c:ser>
          <c:idx val="4"/>
          <c:order val="2"/>
          <c:tx>
            <c:strRef>
              <c:f>'Graph Data'!$I$7</c:f>
              <c:strCache>
                <c:ptCount val="1"/>
                <c:pt idx="0">
                  <c:v>2022/23</c:v>
                </c:pt>
              </c:strCache>
            </c:strRef>
          </c:tx>
          <c:spPr>
            <a:solidFill>
              <a:schemeClr val="tx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Data'!$B$30:$C$40</c:f>
              <c:multiLvlStrCache>
                <c:ptCount val="11"/>
                <c:lvl>
                  <c:pt idx="0">
                    <c:v>Mental Illness</c:v>
                  </c:pt>
                  <c:pt idx="1">
                    <c:v>Health Status and Contact</c:v>
                  </c:pt>
                  <c:pt idx="2">
                    <c:v>Circulatory</c:v>
                  </c:pt>
                  <c:pt idx="3">
                    <c:v>Injury and Poisoning</c:v>
                  </c:pt>
                  <c:pt idx="4">
                    <c:v>Respiratory</c:v>
                  </c:pt>
                  <c:pt idx="5">
                    <c:v>Digestive</c:v>
                  </c:pt>
                  <c:pt idx="6">
                    <c:v>Ill-defined Conditions</c:v>
                  </c:pt>
                  <c:pt idx="7">
                    <c:v>Musculoskeletal</c:v>
                  </c:pt>
                  <c:pt idx="8">
                    <c:v>Cancer</c:v>
                  </c:pt>
                  <c:pt idx="9">
                    <c:v>Pregnancy and Birth</c:v>
                  </c:pt>
                  <c:pt idx="10">
                    <c:v>All Others</c:v>
                  </c:pt>
                </c:lvl>
                <c:lvl>
                  <c:pt idx="0">
                    <c:v> </c:v>
                  </c:pt>
                </c:lvl>
              </c:multiLvlStrCache>
            </c:multiLvlStrRef>
          </c:cat>
          <c:val>
            <c:numRef>
              <c:f>'Graph Data'!$I$30:$I$40</c:f>
              <c:numCache>
                <c:formatCode>0.0</c:formatCode>
                <c:ptCount val="11"/>
                <c:pt idx="0">
                  <c:v>6.3541859603999997</c:v>
                </c:pt>
                <c:pt idx="1">
                  <c:v>14.059316539999999</c:v>
                </c:pt>
                <c:pt idx="2">
                  <c:v>12.686377107</c:v>
                </c:pt>
                <c:pt idx="3">
                  <c:v>9.0398684942000003</c:v>
                </c:pt>
                <c:pt idx="4">
                  <c:v>7.5083348768000002</c:v>
                </c:pt>
                <c:pt idx="5">
                  <c:v>7.6970272273000004</c:v>
                </c:pt>
                <c:pt idx="6">
                  <c:v>5.0808020004000003</c:v>
                </c:pt>
                <c:pt idx="7">
                  <c:v>6.4687905168000004</c:v>
                </c:pt>
                <c:pt idx="8">
                  <c:v>8.0964067419999992</c:v>
                </c:pt>
                <c:pt idx="9">
                  <c:v>3.9208649750000002</c:v>
                </c:pt>
                <c:pt idx="10">
                  <c:v>19.088025559999998</c:v>
                </c:pt>
              </c:numCache>
            </c:numRef>
          </c:val>
          <c:extLst>
            <c:ext xmlns:c16="http://schemas.microsoft.com/office/drawing/2014/chart" uri="{C3380CC4-5D6E-409C-BE32-E72D297353CC}">
              <c16:uniqueId val="{00000000-6453-458F-BF65-96B672AB7C10}"/>
            </c:ext>
          </c:extLst>
        </c:ser>
        <c:dLbls>
          <c:dLblPos val="outEnd"/>
          <c:showLegendKey val="0"/>
          <c:showVal val="1"/>
          <c:showCatName val="0"/>
          <c:showSerName val="0"/>
          <c:showPercent val="0"/>
          <c:showBubbleSize val="0"/>
        </c:dLbls>
        <c:gapWidth val="100"/>
        <c:axId val="95144192"/>
        <c:axId val="95154176"/>
        <c:extLst/>
      </c:barChart>
      <c:catAx>
        <c:axId val="95144192"/>
        <c:scaling>
          <c:orientation val="maxMin"/>
        </c:scaling>
        <c:delete val="0"/>
        <c:axPos val="l"/>
        <c:numFmt formatCode="General" sourceLinked="0"/>
        <c:majorTickMark val="out"/>
        <c:minorTickMark val="none"/>
        <c:tickLblPos val="nextTo"/>
        <c:spPr>
          <a:noFill/>
          <a:ln>
            <a:solidFill>
              <a:schemeClr val="tx1"/>
            </a:solidFill>
          </a:ln>
        </c:spPr>
        <c:txPr>
          <a:bodyPr/>
          <a:lstStyle/>
          <a:p>
            <a:pPr>
              <a:defRPr sz="1200" b="0">
                <a:latin typeface="Aptos" panose="020B0004020202020204" pitchFamily="34" charset="0"/>
              </a:defRPr>
            </a:pPr>
            <a:endParaRPr lang="en-US"/>
          </a:p>
        </c:txPr>
        <c:crossAx val="95154176"/>
        <c:crosses val="autoZero"/>
        <c:auto val="1"/>
        <c:lblAlgn val="ctr"/>
        <c:lblOffset val="100"/>
        <c:noMultiLvlLbl val="0"/>
      </c:catAx>
      <c:valAx>
        <c:axId val="95154176"/>
        <c:scaling>
          <c:orientation val="minMax"/>
          <c:max val="50"/>
          <c:min val="0"/>
        </c:scaling>
        <c:delete val="0"/>
        <c:axPos val="b"/>
        <c:numFmt formatCode="General" sourceLinked="0"/>
        <c:majorTickMark val="out"/>
        <c:minorTickMark val="none"/>
        <c:tickLblPos val="nextTo"/>
        <c:spPr>
          <a:no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crossAx val="95144192"/>
        <c:crosses val="max"/>
        <c:crossBetween val="between"/>
      </c:valAx>
      <c:spPr>
        <a:noFill/>
        <a:ln>
          <a:solidFill>
            <a:schemeClr val="tx1"/>
          </a:solidFill>
        </a:ln>
      </c:spPr>
    </c:plotArea>
    <c:legend>
      <c:legendPos val="r"/>
      <c:layout>
        <c:manualLayout>
          <c:xMode val="edge"/>
          <c:yMode val="edge"/>
          <c:x val="0.80098656324675832"/>
          <c:y val="9.2951403801797505E-2"/>
          <c:w val="0.14091620636972618"/>
          <c:h val="8.5722309128673013E-2"/>
        </c:manualLayout>
      </c:layout>
      <c:overlay val="0"/>
      <c:spPr>
        <a:solidFill>
          <a:schemeClr val="bg1"/>
        </a:solid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legend>
    <c:plotVisOnly val="1"/>
    <c:dispBlanksAs val="gap"/>
    <c:showDLblsOverMax val="0"/>
  </c:chart>
  <c:spPr>
    <a:solidFill>
      <a:schemeClr val="bg1"/>
    </a:solidFill>
    <a:ln>
      <a:noFill/>
    </a:ln>
  </c:spPr>
  <c:txPr>
    <a:bodyPr/>
    <a:lstStyle/>
    <a:p>
      <a:pPr>
        <a:defRPr sz="900" b="1">
          <a:latin typeface="Segoe UI" pitchFamily="34" charset="0"/>
          <a:ea typeface="Segoe UI" pitchFamily="34" charset="0"/>
          <a:cs typeface="Segoe UI" pitchFamily="34" charset="0"/>
        </a:defRPr>
      </a:pPr>
      <a:endParaRPr lang="en-US"/>
    </a:p>
  </c:txPr>
  <c:userShapes r:id="rId2"/>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82935545286658308"/>
        </c:manualLayout>
      </c:layout>
      <c:barChart>
        <c:barDir val="bar"/>
        <c:grouping val="clustered"/>
        <c:varyColors val="0"/>
        <c:ser>
          <c:idx val="0"/>
          <c:order val="0"/>
          <c:tx>
            <c:strRef>
              <c:f>'Graph Data'!$G$7</c:f>
              <c:strCache>
                <c:ptCount val="1"/>
                <c:pt idx="0">
                  <c:v>2012/13</c:v>
                </c:pt>
              </c:strCache>
            </c:strRef>
          </c:tx>
          <c:spPr>
            <a:solidFill>
              <a:schemeClr val="accent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extLst>
                <c:ext xmlns:c15="http://schemas.microsoft.com/office/drawing/2012/chart" uri="{02D57815-91ED-43cb-92C2-25804820EDAC}">
                  <c15:fullRef>
                    <c15:sqref>'Graph Data'!$B$41:$C$51</c15:sqref>
                  </c15:fullRef>
                </c:ext>
              </c:extLst>
              <c:f>'Graph Data'!$B$41:$C$51</c:f>
              <c:multiLvlStrCache>
                <c:ptCount val="11"/>
                <c:lvl>
                  <c:pt idx="0">
                    <c:v>Mental Illness</c:v>
                  </c:pt>
                  <c:pt idx="1">
                    <c:v>Health Status and Contact</c:v>
                  </c:pt>
                  <c:pt idx="2">
                    <c:v>Circulatory</c:v>
                  </c:pt>
                  <c:pt idx="3">
                    <c:v>Injury and Poisoning</c:v>
                  </c:pt>
                  <c:pt idx="4">
                    <c:v>Respiratory</c:v>
                  </c:pt>
                  <c:pt idx="5">
                    <c:v>Digestive</c:v>
                  </c:pt>
                  <c:pt idx="6">
                    <c:v>Ill-defined Conditions</c:v>
                  </c:pt>
                  <c:pt idx="7">
                    <c:v>Musculoskeletal</c:v>
                  </c:pt>
                  <c:pt idx="8">
                    <c:v>Cancer</c:v>
                  </c:pt>
                  <c:pt idx="9">
                    <c:v>Pregnancy and Birth</c:v>
                  </c:pt>
                  <c:pt idx="10">
                    <c:v>All Others</c:v>
                  </c:pt>
                </c:lvl>
                <c:lvl>
                  <c:pt idx="0">
                    <c:v> </c:v>
                  </c:pt>
                </c:lvl>
              </c:multiLvlStrCache>
            </c:multiLvlStrRef>
          </c:cat>
          <c:val>
            <c:numRef>
              <c:extLst>
                <c:ext xmlns:c15="http://schemas.microsoft.com/office/drawing/2012/chart" uri="{02D57815-91ED-43cb-92C2-25804820EDAC}">
                  <c15:fullRef>
                    <c15:sqref>'Graph Data'!$G$40:$G$51</c15:sqref>
                  </c15:fullRef>
                </c:ext>
              </c:extLst>
              <c:f>'Graph Data'!$G$40:$G$50</c:f>
              <c:numCache>
                <c:formatCode>0.0</c:formatCode>
                <c:ptCount val="11"/>
                <c:pt idx="0">
                  <c:v>16.529752125000002</c:v>
                </c:pt>
                <c:pt idx="1">
                  <c:v>11.366016071000001</c:v>
                </c:pt>
                <c:pt idx="2">
                  <c:v>21.73025565</c:v>
                </c:pt>
                <c:pt idx="3">
                  <c:v>10.496005835</c:v>
                </c:pt>
                <c:pt idx="4">
                  <c:v>7.7906798903999999</c:v>
                </c:pt>
                <c:pt idx="5">
                  <c:v>8.8048094683000002</c:v>
                </c:pt>
                <c:pt idx="6">
                  <c:v>7.1106718902999999</c:v>
                </c:pt>
                <c:pt idx="7">
                  <c:v>4.7800562360000001</c:v>
                </c:pt>
                <c:pt idx="8">
                  <c:v>4.2518147272000002</c:v>
                </c:pt>
                <c:pt idx="9">
                  <c:v>4.8035859245000001</c:v>
                </c:pt>
                <c:pt idx="10">
                  <c:v>3.3647454676000002</c:v>
                </c:pt>
              </c:numCache>
            </c:numRef>
          </c:val>
          <c:extLst>
            <c:ext xmlns:c16="http://schemas.microsoft.com/office/drawing/2014/chart" uri="{C3380CC4-5D6E-409C-BE32-E72D297353CC}">
              <c16:uniqueId val="{00000002-808D-405A-8683-748593A24D12}"/>
            </c:ext>
          </c:extLst>
        </c:ser>
        <c:ser>
          <c:idx val="1"/>
          <c:order val="1"/>
          <c:tx>
            <c:strRef>
              <c:f>'Graph Data'!$H$7</c:f>
              <c:strCache>
                <c:ptCount val="1"/>
                <c:pt idx="0">
                  <c:v>2017/18</c:v>
                </c:pt>
              </c:strCache>
            </c:strRef>
          </c:tx>
          <c:spPr>
            <a:pattFill prst="wdUpDiag">
              <a:fgClr>
                <a:schemeClr val="tx1"/>
              </a:fgClr>
              <a:bgClr>
                <a:schemeClr val="bg1"/>
              </a:bgClr>
            </a:patt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extLst>
                <c:ext xmlns:c15="http://schemas.microsoft.com/office/drawing/2012/chart" uri="{02D57815-91ED-43cb-92C2-25804820EDAC}">
                  <c15:fullRef>
                    <c15:sqref>'Graph Data'!$B$41:$C$51</c15:sqref>
                  </c15:fullRef>
                </c:ext>
              </c:extLst>
              <c:f>'Graph Data'!$B$41:$C$51</c:f>
              <c:multiLvlStrCache>
                <c:ptCount val="11"/>
                <c:lvl>
                  <c:pt idx="0">
                    <c:v>Mental Illness</c:v>
                  </c:pt>
                  <c:pt idx="1">
                    <c:v>Health Status and Contact</c:v>
                  </c:pt>
                  <c:pt idx="2">
                    <c:v>Circulatory</c:v>
                  </c:pt>
                  <c:pt idx="3">
                    <c:v>Injury and Poisoning</c:v>
                  </c:pt>
                  <c:pt idx="4">
                    <c:v>Respiratory</c:v>
                  </c:pt>
                  <c:pt idx="5">
                    <c:v>Digestive</c:v>
                  </c:pt>
                  <c:pt idx="6">
                    <c:v>Ill-defined Conditions</c:v>
                  </c:pt>
                  <c:pt idx="7">
                    <c:v>Musculoskeletal</c:v>
                  </c:pt>
                  <c:pt idx="8">
                    <c:v>Cancer</c:v>
                  </c:pt>
                  <c:pt idx="9">
                    <c:v>Pregnancy and Birth</c:v>
                  </c:pt>
                  <c:pt idx="10">
                    <c:v>All Others</c:v>
                  </c:pt>
                </c:lvl>
                <c:lvl>
                  <c:pt idx="0">
                    <c:v> </c:v>
                  </c:pt>
                </c:lvl>
              </c:multiLvlStrCache>
            </c:multiLvlStrRef>
          </c:cat>
          <c:val>
            <c:numRef>
              <c:extLst>
                <c:ext xmlns:c15="http://schemas.microsoft.com/office/drawing/2012/chart" uri="{02D57815-91ED-43cb-92C2-25804820EDAC}">
                  <c15:fullRef>
                    <c15:sqref>'Graph Data'!$H$41:$H$51</c15:sqref>
                  </c15:fullRef>
                </c:ext>
              </c:extLst>
              <c:f>'Graph Data'!$H$41:$H$51</c:f>
              <c:numCache>
                <c:formatCode>0.0</c:formatCode>
                <c:ptCount val="11"/>
                <c:pt idx="0">
                  <c:v>10.738532563</c:v>
                </c:pt>
                <c:pt idx="1">
                  <c:v>26.340542142</c:v>
                </c:pt>
                <c:pt idx="2">
                  <c:v>9.6004295660000007</c:v>
                </c:pt>
                <c:pt idx="3">
                  <c:v>6.9113217794999997</c:v>
                </c:pt>
                <c:pt idx="4">
                  <c:v>7.7618130647000001</c:v>
                </c:pt>
                <c:pt idx="5">
                  <c:v>6.6829605490999997</c:v>
                </c:pt>
                <c:pt idx="6">
                  <c:v>4.1685182442000004</c:v>
                </c:pt>
                <c:pt idx="7">
                  <c:v>4.2055497950999996</c:v>
                </c:pt>
                <c:pt idx="8">
                  <c:v>4.8955710264999999</c:v>
                </c:pt>
                <c:pt idx="9">
                  <c:v>3.2877845256999998</c:v>
                </c:pt>
                <c:pt idx="10">
                  <c:v>15.406976744</c:v>
                </c:pt>
              </c:numCache>
            </c:numRef>
          </c:val>
          <c:extLst>
            <c:ext xmlns:c16="http://schemas.microsoft.com/office/drawing/2014/chart" uri="{C3380CC4-5D6E-409C-BE32-E72D297353CC}">
              <c16:uniqueId val="{00000001-808D-405A-8683-748593A24D12}"/>
            </c:ext>
          </c:extLst>
        </c:ser>
        <c:ser>
          <c:idx val="4"/>
          <c:order val="2"/>
          <c:tx>
            <c:strRef>
              <c:f>'Graph Data'!$I$7</c:f>
              <c:strCache>
                <c:ptCount val="1"/>
                <c:pt idx="0">
                  <c:v>2022/23</c:v>
                </c:pt>
              </c:strCache>
            </c:strRef>
          </c:tx>
          <c:spPr>
            <a:solidFill>
              <a:schemeClr val="tx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extLst>
                <c:ext xmlns:c15="http://schemas.microsoft.com/office/drawing/2012/chart" uri="{02D57815-91ED-43cb-92C2-25804820EDAC}">
                  <c15:fullRef>
                    <c15:sqref>'Graph Data'!$B$41:$C$51</c15:sqref>
                  </c15:fullRef>
                </c:ext>
              </c:extLst>
              <c:f>'Graph Data'!$B$41:$C$51</c:f>
              <c:multiLvlStrCache>
                <c:ptCount val="11"/>
                <c:lvl>
                  <c:pt idx="0">
                    <c:v>Mental Illness</c:v>
                  </c:pt>
                  <c:pt idx="1">
                    <c:v>Health Status and Contact</c:v>
                  </c:pt>
                  <c:pt idx="2">
                    <c:v>Circulatory</c:v>
                  </c:pt>
                  <c:pt idx="3">
                    <c:v>Injury and Poisoning</c:v>
                  </c:pt>
                  <c:pt idx="4">
                    <c:v>Respiratory</c:v>
                  </c:pt>
                  <c:pt idx="5">
                    <c:v>Digestive</c:v>
                  </c:pt>
                  <c:pt idx="6">
                    <c:v>Ill-defined Conditions</c:v>
                  </c:pt>
                  <c:pt idx="7">
                    <c:v>Musculoskeletal</c:v>
                  </c:pt>
                  <c:pt idx="8">
                    <c:v>Cancer</c:v>
                  </c:pt>
                  <c:pt idx="9">
                    <c:v>Pregnancy and Birth</c:v>
                  </c:pt>
                  <c:pt idx="10">
                    <c:v>All Others</c:v>
                  </c:pt>
                </c:lvl>
                <c:lvl>
                  <c:pt idx="0">
                    <c:v> </c:v>
                  </c:pt>
                </c:lvl>
              </c:multiLvlStrCache>
            </c:multiLvlStrRef>
          </c:cat>
          <c:val>
            <c:numRef>
              <c:extLst>
                <c:ext xmlns:c15="http://schemas.microsoft.com/office/drawing/2012/chart" uri="{02D57815-91ED-43cb-92C2-25804820EDAC}">
                  <c15:fullRef>
                    <c15:sqref>'Graph Data'!$I$41:$I$51</c15:sqref>
                  </c15:fullRef>
                </c:ext>
              </c:extLst>
              <c:f>'Graph Data'!$I$41:$I$51</c:f>
              <c:numCache>
                <c:formatCode>0.0</c:formatCode>
                <c:ptCount val="11"/>
                <c:pt idx="0">
                  <c:v>9.1005745363999999</c:v>
                </c:pt>
                <c:pt idx="1">
                  <c:v>16.670415125000002</c:v>
                </c:pt>
                <c:pt idx="2">
                  <c:v>11.026600420999999</c:v>
                </c:pt>
                <c:pt idx="3">
                  <c:v>9.7337231729999996</c:v>
                </c:pt>
                <c:pt idx="4">
                  <c:v>8.0891724085999996</c:v>
                </c:pt>
                <c:pt idx="5">
                  <c:v>7.7190973713000002</c:v>
                </c:pt>
                <c:pt idx="6">
                  <c:v>5.7794407301000001</c:v>
                </c:pt>
                <c:pt idx="7">
                  <c:v>4.9711368731999999</c:v>
                </c:pt>
                <c:pt idx="8">
                  <c:v>4.3809251193999996</c:v>
                </c:pt>
                <c:pt idx="9">
                  <c:v>2.9735495170999999</c:v>
                </c:pt>
                <c:pt idx="10">
                  <c:v>19.555364725</c:v>
                </c:pt>
              </c:numCache>
            </c:numRef>
          </c:val>
          <c:extLst>
            <c:ext xmlns:c16="http://schemas.microsoft.com/office/drawing/2014/chart" uri="{C3380CC4-5D6E-409C-BE32-E72D297353CC}">
              <c16:uniqueId val="{00000000-808D-405A-8683-748593A24D12}"/>
            </c:ext>
          </c:extLst>
        </c:ser>
        <c:dLbls>
          <c:dLblPos val="outEnd"/>
          <c:showLegendKey val="0"/>
          <c:showVal val="1"/>
          <c:showCatName val="0"/>
          <c:showSerName val="0"/>
          <c:showPercent val="0"/>
          <c:showBubbleSize val="0"/>
        </c:dLbls>
        <c:gapWidth val="100"/>
        <c:axId val="95144192"/>
        <c:axId val="95154176"/>
        <c:extLst/>
      </c:barChart>
      <c:catAx>
        <c:axId val="95144192"/>
        <c:scaling>
          <c:orientation val="maxMin"/>
        </c:scaling>
        <c:delete val="0"/>
        <c:axPos val="l"/>
        <c:numFmt formatCode="General" sourceLinked="0"/>
        <c:majorTickMark val="out"/>
        <c:minorTickMark val="none"/>
        <c:tickLblPos val="nextTo"/>
        <c:spPr>
          <a:noFill/>
          <a:ln>
            <a:solidFill>
              <a:schemeClr val="tx1"/>
            </a:solidFill>
          </a:ln>
        </c:spPr>
        <c:txPr>
          <a:bodyPr/>
          <a:lstStyle/>
          <a:p>
            <a:pPr>
              <a:defRPr sz="1200" b="0">
                <a:latin typeface="Aptos" panose="020B0004020202020204" pitchFamily="34" charset="0"/>
              </a:defRPr>
            </a:pPr>
            <a:endParaRPr lang="en-US"/>
          </a:p>
        </c:txPr>
        <c:crossAx val="95154176"/>
        <c:crosses val="autoZero"/>
        <c:auto val="1"/>
        <c:lblAlgn val="ctr"/>
        <c:lblOffset val="100"/>
        <c:noMultiLvlLbl val="0"/>
      </c:catAx>
      <c:valAx>
        <c:axId val="95154176"/>
        <c:scaling>
          <c:orientation val="minMax"/>
          <c:max val="50"/>
          <c:min val="0"/>
        </c:scaling>
        <c:delete val="0"/>
        <c:axPos val="b"/>
        <c:numFmt formatCode="General" sourceLinked="0"/>
        <c:majorTickMark val="out"/>
        <c:minorTickMark val="none"/>
        <c:tickLblPos val="nextTo"/>
        <c:spPr>
          <a:no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crossAx val="95144192"/>
        <c:crosses val="max"/>
        <c:crossBetween val="between"/>
        <c:majorUnit val="5"/>
      </c:valAx>
      <c:spPr>
        <a:noFill/>
        <a:ln>
          <a:solidFill>
            <a:schemeClr val="tx1"/>
          </a:solidFill>
        </a:ln>
      </c:spPr>
    </c:plotArea>
    <c:legend>
      <c:legendPos val="r"/>
      <c:layout>
        <c:manualLayout>
          <c:xMode val="edge"/>
          <c:yMode val="edge"/>
          <c:x val="0.80098656324675832"/>
          <c:y val="9.2951403801797505E-2"/>
          <c:w val="0.14091620636972618"/>
          <c:h val="8.5722309128673013E-2"/>
        </c:manualLayout>
      </c:layout>
      <c:overlay val="0"/>
      <c:spPr>
        <a:solidFill>
          <a:schemeClr val="bg1"/>
        </a:solid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legend>
    <c:plotVisOnly val="1"/>
    <c:dispBlanksAs val="gap"/>
    <c:showDLblsOverMax val="0"/>
  </c:chart>
  <c:spPr>
    <a:solidFill>
      <a:schemeClr val="bg1"/>
    </a:solidFill>
    <a:ln>
      <a:noFill/>
    </a:ln>
  </c:spPr>
  <c:txPr>
    <a:bodyPr/>
    <a:lstStyle/>
    <a:p>
      <a:pPr>
        <a:defRPr sz="900" b="1">
          <a:latin typeface="Segoe UI" pitchFamily="34" charset="0"/>
          <a:ea typeface="Segoe UI" pitchFamily="34" charset="0"/>
          <a:cs typeface="Segoe UI" pitchFamily="34" charset="0"/>
        </a:defRPr>
      </a:pPr>
      <a:endParaRPr lang="en-US"/>
    </a:p>
  </c:txPr>
  <c:userShapes r:id="rId2"/>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81631500713537364"/>
        </c:manualLayout>
      </c:layout>
      <c:barChart>
        <c:barDir val="bar"/>
        <c:grouping val="clustered"/>
        <c:varyColors val="0"/>
        <c:ser>
          <c:idx val="0"/>
          <c:order val="0"/>
          <c:tx>
            <c:strRef>
              <c:f>'Graph Data'!$G$7</c:f>
              <c:strCache>
                <c:ptCount val="1"/>
                <c:pt idx="0">
                  <c:v>2012/13</c:v>
                </c:pt>
              </c:strCache>
            </c:strRef>
          </c:tx>
          <c:spPr>
            <a:solidFill>
              <a:schemeClr val="accent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Data'!$B$52:$C$62</c:f>
              <c:multiLvlStrCache>
                <c:ptCount val="11"/>
                <c:lvl>
                  <c:pt idx="0">
                    <c:v>Mental Illness</c:v>
                  </c:pt>
                  <c:pt idx="1">
                    <c:v>Health Status and Contact</c:v>
                  </c:pt>
                  <c:pt idx="2">
                    <c:v>Circulatory</c:v>
                  </c:pt>
                  <c:pt idx="3">
                    <c:v>Injury and Poisoning</c:v>
                  </c:pt>
                  <c:pt idx="4">
                    <c:v>Respiratory</c:v>
                  </c:pt>
                  <c:pt idx="5">
                    <c:v>Digestive</c:v>
                  </c:pt>
                  <c:pt idx="6">
                    <c:v>Ill-defined Conditions</c:v>
                  </c:pt>
                  <c:pt idx="7">
                    <c:v>Musculoskeletal</c:v>
                  </c:pt>
                  <c:pt idx="8">
                    <c:v>Cancer</c:v>
                  </c:pt>
                  <c:pt idx="9">
                    <c:v>Pregnancy and Birth</c:v>
                  </c:pt>
                  <c:pt idx="10">
                    <c:v>All Others</c:v>
                  </c:pt>
                </c:lvl>
                <c:lvl>
                  <c:pt idx="0">
                    <c:v> </c:v>
                  </c:pt>
                </c:lvl>
              </c:multiLvlStrCache>
            </c:multiLvlStrRef>
          </c:cat>
          <c:val>
            <c:numRef>
              <c:f>'Graph Data'!$G$52:$G$62</c:f>
              <c:numCache>
                <c:formatCode>0.0</c:formatCode>
                <c:ptCount val="11"/>
                <c:pt idx="0">
                  <c:v>10.641537068</c:v>
                </c:pt>
                <c:pt idx="1">
                  <c:v>7.7219556377999998</c:v>
                </c:pt>
                <c:pt idx="2">
                  <c:v>7.9821163593</c:v>
                </c:pt>
                <c:pt idx="3">
                  <c:v>7.6005473010999998</c:v>
                </c:pt>
                <c:pt idx="4">
                  <c:v>8.6431173036000004</c:v>
                </c:pt>
                <c:pt idx="5">
                  <c:v>8.5101462680999997</c:v>
                </c:pt>
                <c:pt idx="6">
                  <c:v>3.0082287873000002</c:v>
                </c:pt>
                <c:pt idx="7">
                  <c:v>4.1201749822</c:v>
                </c:pt>
                <c:pt idx="8">
                  <c:v>5.802547648</c:v>
                </c:pt>
                <c:pt idx="9">
                  <c:v>12.460735002</c:v>
                </c:pt>
                <c:pt idx="10">
                  <c:v>23.508893642</c:v>
                </c:pt>
              </c:numCache>
            </c:numRef>
          </c:val>
          <c:extLst>
            <c:ext xmlns:c16="http://schemas.microsoft.com/office/drawing/2014/chart" uri="{C3380CC4-5D6E-409C-BE32-E72D297353CC}">
              <c16:uniqueId val="{00000002-D296-4208-8869-E94E17EB95DE}"/>
            </c:ext>
          </c:extLst>
        </c:ser>
        <c:ser>
          <c:idx val="1"/>
          <c:order val="1"/>
          <c:tx>
            <c:strRef>
              <c:f>'Graph Data'!$H$7</c:f>
              <c:strCache>
                <c:ptCount val="1"/>
                <c:pt idx="0">
                  <c:v>2017/18</c:v>
                </c:pt>
              </c:strCache>
            </c:strRef>
          </c:tx>
          <c:spPr>
            <a:pattFill prst="wdUpDiag">
              <a:fgClr>
                <a:schemeClr val="tx1"/>
              </a:fgClr>
              <a:bgClr>
                <a:schemeClr val="bg1"/>
              </a:bgClr>
            </a:patt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Data'!$B$52:$C$62</c:f>
              <c:multiLvlStrCache>
                <c:ptCount val="11"/>
                <c:lvl>
                  <c:pt idx="0">
                    <c:v>Mental Illness</c:v>
                  </c:pt>
                  <c:pt idx="1">
                    <c:v>Health Status and Contact</c:v>
                  </c:pt>
                  <c:pt idx="2">
                    <c:v>Circulatory</c:v>
                  </c:pt>
                  <c:pt idx="3">
                    <c:v>Injury and Poisoning</c:v>
                  </c:pt>
                  <c:pt idx="4">
                    <c:v>Respiratory</c:v>
                  </c:pt>
                  <c:pt idx="5">
                    <c:v>Digestive</c:v>
                  </c:pt>
                  <c:pt idx="6">
                    <c:v>Ill-defined Conditions</c:v>
                  </c:pt>
                  <c:pt idx="7">
                    <c:v>Musculoskeletal</c:v>
                  </c:pt>
                  <c:pt idx="8">
                    <c:v>Cancer</c:v>
                  </c:pt>
                  <c:pt idx="9">
                    <c:v>Pregnancy and Birth</c:v>
                  </c:pt>
                  <c:pt idx="10">
                    <c:v>All Others</c:v>
                  </c:pt>
                </c:lvl>
                <c:lvl>
                  <c:pt idx="0">
                    <c:v> </c:v>
                  </c:pt>
                </c:lvl>
              </c:multiLvlStrCache>
            </c:multiLvlStrRef>
          </c:cat>
          <c:val>
            <c:numRef>
              <c:f>'Graph Data'!$H$52:$H$62</c:f>
              <c:numCache>
                <c:formatCode>0.0</c:formatCode>
                <c:ptCount val="11"/>
                <c:pt idx="0">
                  <c:v>8.9369136693000009</c:v>
                </c:pt>
                <c:pt idx="1">
                  <c:v>6.4871434539999999</c:v>
                </c:pt>
                <c:pt idx="2">
                  <c:v>9.1723954575000004</c:v>
                </c:pt>
                <c:pt idx="3">
                  <c:v>9.9870864826000005</c:v>
                </c:pt>
                <c:pt idx="4">
                  <c:v>8.9331155760000005</c:v>
                </c:pt>
                <c:pt idx="5">
                  <c:v>11.221466824</c:v>
                </c:pt>
                <c:pt idx="6">
                  <c:v>3.3765049944999999</c:v>
                </c:pt>
                <c:pt idx="7">
                  <c:v>3.7734057502999998</c:v>
                </c:pt>
                <c:pt idx="8">
                  <c:v>4.4532644611999999</c:v>
                </c:pt>
                <c:pt idx="9">
                  <c:v>12.102624483</c:v>
                </c:pt>
                <c:pt idx="10">
                  <c:v>21.556078847999999</c:v>
                </c:pt>
              </c:numCache>
            </c:numRef>
          </c:val>
          <c:extLst>
            <c:ext xmlns:c16="http://schemas.microsoft.com/office/drawing/2014/chart" uri="{C3380CC4-5D6E-409C-BE32-E72D297353CC}">
              <c16:uniqueId val="{00000001-D296-4208-8869-E94E17EB95DE}"/>
            </c:ext>
          </c:extLst>
        </c:ser>
        <c:ser>
          <c:idx val="4"/>
          <c:order val="2"/>
          <c:tx>
            <c:strRef>
              <c:f>'Graph Data'!$I$7</c:f>
              <c:strCache>
                <c:ptCount val="1"/>
                <c:pt idx="0">
                  <c:v>2022/23</c:v>
                </c:pt>
              </c:strCache>
            </c:strRef>
          </c:tx>
          <c:spPr>
            <a:solidFill>
              <a:schemeClr val="tx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Data'!$B$52:$C$62</c:f>
              <c:multiLvlStrCache>
                <c:ptCount val="11"/>
                <c:lvl>
                  <c:pt idx="0">
                    <c:v>Mental Illness</c:v>
                  </c:pt>
                  <c:pt idx="1">
                    <c:v>Health Status and Contact</c:v>
                  </c:pt>
                  <c:pt idx="2">
                    <c:v>Circulatory</c:v>
                  </c:pt>
                  <c:pt idx="3">
                    <c:v>Injury and Poisoning</c:v>
                  </c:pt>
                  <c:pt idx="4">
                    <c:v>Respiratory</c:v>
                  </c:pt>
                  <c:pt idx="5">
                    <c:v>Digestive</c:v>
                  </c:pt>
                  <c:pt idx="6">
                    <c:v>Ill-defined Conditions</c:v>
                  </c:pt>
                  <c:pt idx="7">
                    <c:v>Musculoskeletal</c:v>
                  </c:pt>
                  <c:pt idx="8">
                    <c:v>Cancer</c:v>
                  </c:pt>
                  <c:pt idx="9">
                    <c:v>Pregnancy and Birth</c:v>
                  </c:pt>
                  <c:pt idx="10">
                    <c:v>All Others</c:v>
                  </c:pt>
                </c:lvl>
                <c:lvl>
                  <c:pt idx="0">
                    <c:v> </c:v>
                  </c:pt>
                </c:lvl>
              </c:multiLvlStrCache>
            </c:multiLvlStrRef>
          </c:cat>
          <c:val>
            <c:numRef>
              <c:f>'Graph Data'!$I$52:$I$62</c:f>
              <c:numCache>
                <c:formatCode>0.0</c:formatCode>
                <c:ptCount val="11"/>
                <c:pt idx="0">
                  <c:v>8.5535312540999993</c:v>
                </c:pt>
                <c:pt idx="1">
                  <c:v>12.545767347</c:v>
                </c:pt>
                <c:pt idx="2">
                  <c:v>7.5521637477999999</c:v>
                </c:pt>
                <c:pt idx="3">
                  <c:v>11.215021983</c:v>
                </c:pt>
                <c:pt idx="4">
                  <c:v>9.1769964857000002</c:v>
                </c:pt>
                <c:pt idx="5">
                  <c:v>8.5917626127000002</c:v>
                </c:pt>
                <c:pt idx="6">
                  <c:v>4.0981075477999998</c:v>
                </c:pt>
                <c:pt idx="7">
                  <c:v>4.4436602114000001</c:v>
                </c:pt>
                <c:pt idx="8">
                  <c:v>3.6099225079999999</c:v>
                </c:pt>
                <c:pt idx="9">
                  <c:v>6.8375314306000003</c:v>
                </c:pt>
                <c:pt idx="10">
                  <c:v>23.375534870999999</c:v>
                </c:pt>
              </c:numCache>
            </c:numRef>
          </c:val>
          <c:extLst>
            <c:ext xmlns:c16="http://schemas.microsoft.com/office/drawing/2014/chart" uri="{C3380CC4-5D6E-409C-BE32-E72D297353CC}">
              <c16:uniqueId val="{00000000-D296-4208-8869-E94E17EB95DE}"/>
            </c:ext>
          </c:extLst>
        </c:ser>
        <c:dLbls>
          <c:dLblPos val="outEnd"/>
          <c:showLegendKey val="0"/>
          <c:showVal val="1"/>
          <c:showCatName val="0"/>
          <c:showSerName val="0"/>
          <c:showPercent val="0"/>
          <c:showBubbleSize val="0"/>
        </c:dLbls>
        <c:gapWidth val="100"/>
        <c:axId val="95144192"/>
        <c:axId val="95154176"/>
        <c:extLst/>
      </c:barChart>
      <c:catAx>
        <c:axId val="95144192"/>
        <c:scaling>
          <c:orientation val="maxMin"/>
        </c:scaling>
        <c:delete val="0"/>
        <c:axPos val="l"/>
        <c:numFmt formatCode="General" sourceLinked="0"/>
        <c:majorTickMark val="out"/>
        <c:minorTickMark val="none"/>
        <c:tickLblPos val="nextTo"/>
        <c:spPr>
          <a:noFill/>
          <a:ln>
            <a:solidFill>
              <a:schemeClr val="tx1"/>
            </a:solidFill>
          </a:ln>
        </c:spPr>
        <c:txPr>
          <a:bodyPr/>
          <a:lstStyle/>
          <a:p>
            <a:pPr>
              <a:defRPr sz="1200" b="0">
                <a:latin typeface="Aptos" panose="020B0004020202020204" pitchFamily="34" charset="0"/>
              </a:defRPr>
            </a:pPr>
            <a:endParaRPr lang="en-US"/>
          </a:p>
        </c:txPr>
        <c:crossAx val="95154176"/>
        <c:crosses val="autoZero"/>
        <c:auto val="1"/>
        <c:lblAlgn val="ctr"/>
        <c:lblOffset val="100"/>
        <c:noMultiLvlLbl val="0"/>
      </c:catAx>
      <c:valAx>
        <c:axId val="95154176"/>
        <c:scaling>
          <c:orientation val="minMax"/>
          <c:max val="50"/>
          <c:min val="0"/>
        </c:scaling>
        <c:delete val="0"/>
        <c:axPos val="b"/>
        <c:numFmt formatCode="General" sourceLinked="0"/>
        <c:majorTickMark val="out"/>
        <c:minorTickMark val="none"/>
        <c:tickLblPos val="nextTo"/>
        <c:spPr>
          <a:no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crossAx val="95144192"/>
        <c:crosses val="max"/>
        <c:crossBetween val="between"/>
      </c:valAx>
      <c:spPr>
        <a:noFill/>
        <a:ln>
          <a:solidFill>
            <a:schemeClr val="tx1"/>
          </a:solidFill>
        </a:ln>
      </c:spPr>
    </c:plotArea>
    <c:legend>
      <c:legendPos val="r"/>
      <c:layout>
        <c:manualLayout>
          <c:xMode val="edge"/>
          <c:yMode val="edge"/>
          <c:x val="0.80098656324675832"/>
          <c:y val="9.2951403801797505E-2"/>
          <c:w val="0.14091620636972618"/>
          <c:h val="8.5722309128673013E-2"/>
        </c:manualLayout>
      </c:layout>
      <c:overlay val="0"/>
      <c:spPr>
        <a:solidFill>
          <a:schemeClr val="bg1"/>
        </a:solid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legend>
    <c:plotVisOnly val="1"/>
    <c:dispBlanksAs val="gap"/>
    <c:showDLblsOverMax val="0"/>
  </c:chart>
  <c:spPr>
    <a:solidFill>
      <a:schemeClr val="bg1"/>
    </a:solidFill>
    <a:ln>
      <a:noFill/>
    </a:ln>
  </c:spPr>
  <c:txPr>
    <a:bodyPr/>
    <a:lstStyle/>
    <a:p>
      <a:pPr>
        <a:defRPr sz="900" b="1">
          <a:latin typeface="Segoe UI" pitchFamily="34" charset="0"/>
          <a:ea typeface="Segoe UI" pitchFamily="34" charset="0"/>
          <a:cs typeface="Segoe UI" pitchFamily="34" charset="0"/>
        </a:defRPr>
      </a:pPr>
      <a:endParaRPr lang="en-US"/>
    </a:p>
  </c:txPr>
  <c:userShapes r:id="rId2"/>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86136383895409285"/>
        </c:manualLayout>
      </c:layout>
      <c:barChart>
        <c:barDir val="bar"/>
        <c:grouping val="clustered"/>
        <c:varyColors val="0"/>
        <c:ser>
          <c:idx val="4"/>
          <c:order val="0"/>
          <c:spPr>
            <a:solidFill>
              <a:schemeClr val="tx1"/>
            </a:solidFill>
            <a:ln>
              <a:solidFill>
                <a:schemeClr val="tx1"/>
              </a:solidFill>
            </a:ln>
          </c:spPr>
          <c:invertIfNegative val="0"/>
          <c:dLbls>
            <c:numFmt formatCode="0%" sourceLinked="0"/>
            <c:spPr>
              <a:noFill/>
              <a:ln>
                <a:noFill/>
              </a:ln>
              <a:effectLst/>
            </c:spPr>
            <c:txPr>
              <a:bodyPr wrap="square" lIns="38100" tIns="19050" rIns="38100" bIns="19050" anchor="ctr">
                <a:spAutoFit/>
              </a:bodyPr>
              <a:lstStyle/>
              <a:p>
                <a:pPr>
                  <a:defRPr sz="1200" b="0">
                    <a:latin typeface="Aptos" panose="020B0004020202020204" pitchFamily="34"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data_v1'!$B$6:$C$71</c:f>
              <c:multiLvlStrCache>
                <c:ptCount val="66"/>
                <c:lvl>
                  <c:pt idx="0">
                    <c:v>Mental Illness</c:v>
                  </c:pt>
                  <c:pt idx="1">
                    <c:v>Health Status and Contact</c:v>
                  </c:pt>
                  <c:pt idx="2">
                    <c:v>Circulatory</c:v>
                  </c:pt>
                  <c:pt idx="3">
                    <c:v>Injury and Poisoning</c:v>
                  </c:pt>
                  <c:pt idx="4">
                    <c:v>Respiratory</c:v>
                  </c:pt>
                  <c:pt idx="5">
                    <c:v>Digestive</c:v>
                  </c:pt>
                  <c:pt idx="6">
                    <c:v>Ill-defined Conditions</c:v>
                  </c:pt>
                  <c:pt idx="7">
                    <c:v>Musculoskeletal</c:v>
                  </c:pt>
                  <c:pt idx="8">
                    <c:v>Cancer</c:v>
                  </c:pt>
                  <c:pt idx="9">
                    <c:v>Pregnancy and Birth</c:v>
                  </c:pt>
                  <c:pt idx="10">
                    <c:v>All Others</c:v>
                  </c:pt>
                  <c:pt idx="11">
                    <c:v>Mental Illness</c:v>
                  </c:pt>
                  <c:pt idx="12">
                    <c:v>Health Status and Contact</c:v>
                  </c:pt>
                  <c:pt idx="13">
                    <c:v>Circulatory</c:v>
                  </c:pt>
                  <c:pt idx="14">
                    <c:v>Injury and Poisoning</c:v>
                  </c:pt>
                  <c:pt idx="15">
                    <c:v>Respiratory</c:v>
                  </c:pt>
                  <c:pt idx="16">
                    <c:v>Digestive</c:v>
                  </c:pt>
                  <c:pt idx="17">
                    <c:v>Ill-defined Conditions</c:v>
                  </c:pt>
                  <c:pt idx="18">
                    <c:v>Musculoskeletal</c:v>
                  </c:pt>
                  <c:pt idx="19">
                    <c:v>Cancer</c:v>
                  </c:pt>
                  <c:pt idx="20">
                    <c:v>Pregnancy and Birth</c:v>
                  </c:pt>
                  <c:pt idx="21">
                    <c:v>All Others</c:v>
                  </c:pt>
                  <c:pt idx="22">
                    <c:v>Mental Illness</c:v>
                  </c:pt>
                  <c:pt idx="23">
                    <c:v>Health Status and Contact</c:v>
                  </c:pt>
                  <c:pt idx="24">
                    <c:v>Circulatory</c:v>
                  </c:pt>
                  <c:pt idx="25">
                    <c:v>Injury and Poisoning</c:v>
                  </c:pt>
                  <c:pt idx="26">
                    <c:v>Respiratory</c:v>
                  </c:pt>
                  <c:pt idx="27">
                    <c:v>Digestive</c:v>
                  </c:pt>
                  <c:pt idx="28">
                    <c:v>Ill-defined Conditions</c:v>
                  </c:pt>
                  <c:pt idx="29">
                    <c:v>Musculoskeletal</c:v>
                  </c:pt>
                  <c:pt idx="30">
                    <c:v>Cancer</c:v>
                  </c:pt>
                  <c:pt idx="31">
                    <c:v>Pregnancy and Birth</c:v>
                  </c:pt>
                  <c:pt idx="32">
                    <c:v>All Others</c:v>
                  </c:pt>
                  <c:pt idx="33">
                    <c:v>Mental Illness</c:v>
                  </c:pt>
                  <c:pt idx="34">
                    <c:v>Health Status and Contact</c:v>
                  </c:pt>
                  <c:pt idx="35">
                    <c:v>Circulatory</c:v>
                  </c:pt>
                  <c:pt idx="36">
                    <c:v>Injury and Poisoning</c:v>
                  </c:pt>
                  <c:pt idx="37">
                    <c:v>Respiratory</c:v>
                  </c:pt>
                  <c:pt idx="38">
                    <c:v>Digestive</c:v>
                  </c:pt>
                  <c:pt idx="39">
                    <c:v>Ill-defined Conditions</c:v>
                  </c:pt>
                  <c:pt idx="40">
                    <c:v>Musculoskeletal</c:v>
                  </c:pt>
                  <c:pt idx="41">
                    <c:v>Cancer</c:v>
                  </c:pt>
                  <c:pt idx="42">
                    <c:v>Pregnancy and Birth</c:v>
                  </c:pt>
                  <c:pt idx="43">
                    <c:v>All Others</c:v>
                  </c:pt>
                  <c:pt idx="44">
                    <c:v>Mental Illness</c:v>
                  </c:pt>
                  <c:pt idx="45">
                    <c:v>Health Status and Contact</c:v>
                  </c:pt>
                  <c:pt idx="46">
                    <c:v>Circulatory</c:v>
                  </c:pt>
                  <c:pt idx="47">
                    <c:v>Injury and Poisoning</c:v>
                  </c:pt>
                  <c:pt idx="48">
                    <c:v>Respiratory</c:v>
                  </c:pt>
                  <c:pt idx="49">
                    <c:v>Digestive</c:v>
                  </c:pt>
                  <c:pt idx="50">
                    <c:v>Ill-defined Conditions</c:v>
                  </c:pt>
                  <c:pt idx="51">
                    <c:v>Musculoskeletal</c:v>
                  </c:pt>
                  <c:pt idx="52">
                    <c:v>Cancer</c:v>
                  </c:pt>
                  <c:pt idx="53">
                    <c:v>Pregnancy and Birth</c:v>
                  </c:pt>
                  <c:pt idx="54">
                    <c:v>All Others</c:v>
                  </c:pt>
                  <c:pt idx="55">
                    <c:v>Mental Illness</c:v>
                  </c:pt>
                  <c:pt idx="56">
                    <c:v>Health Status and Contact</c:v>
                  </c:pt>
                  <c:pt idx="57">
                    <c:v>Circulatory</c:v>
                  </c:pt>
                  <c:pt idx="58">
                    <c:v>Injury and Poisoning</c:v>
                  </c:pt>
                  <c:pt idx="59">
                    <c:v>Respiratory</c:v>
                  </c:pt>
                  <c:pt idx="60">
                    <c:v>Digestive</c:v>
                  </c:pt>
                  <c:pt idx="61">
                    <c:v>Ill-defined Conditions</c:v>
                  </c:pt>
                  <c:pt idx="62">
                    <c:v>Musculoskeletal</c:v>
                  </c:pt>
                  <c:pt idx="63">
                    <c:v>Cancer</c:v>
                  </c:pt>
                  <c:pt idx="64">
                    <c:v>Pregnancy and Birth</c:v>
                  </c:pt>
                  <c:pt idx="65">
                    <c:v>All Others</c:v>
                  </c:pt>
                </c:lvl>
                <c:lvl>
                  <c:pt idx="0">
                    <c:v>Southern Health-Santé Sud </c:v>
                  </c:pt>
                  <c:pt idx="11">
                    <c:v>Winnipeg RHA </c:v>
                  </c:pt>
                  <c:pt idx="22">
                    <c:v>Interlake-Eastern RHA </c:v>
                  </c:pt>
                  <c:pt idx="33">
                    <c:v>Prairie Mountain Health </c:v>
                  </c:pt>
                  <c:pt idx="44">
                    <c:v>Northern Health Region </c:v>
                  </c:pt>
                  <c:pt idx="55">
                    <c:v>Manitoba </c:v>
                  </c:pt>
                </c:lvl>
              </c:multiLvlStrCache>
            </c:multiLvlStrRef>
          </c:cat>
          <c:val>
            <c:numRef>
              <c:f>'graph data_v1'!$I$6:$I$71</c:f>
              <c:numCache>
                <c:formatCode>0.0</c:formatCode>
                <c:ptCount val="66"/>
                <c:pt idx="0">
                  <c:v>113442</c:v>
                </c:pt>
                <c:pt idx="1">
                  <c:v>113442</c:v>
                </c:pt>
                <c:pt idx="2">
                  <c:v>113442</c:v>
                </c:pt>
                <c:pt idx="3">
                  <c:v>113442</c:v>
                </c:pt>
                <c:pt idx="4">
                  <c:v>113442</c:v>
                </c:pt>
                <c:pt idx="5">
                  <c:v>113442</c:v>
                </c:pt>
                <c:pt idx="6">
                  <c:v>113442</c:v>
                </c:pt>
                <c:pt idx="7">
                  <c:v>113442</c:v>
                </c:pt>
                <c:pt idx="8">
                  <c:v>113442</c:v>
                </c:pt>
                <c:pt idx="9">
                  <c:v>113442</c:v>
                </c:pt>
                <c:pt idx="10">
                  <c:v>113442</c:v>
                </c:pt>
                <c:pt idx="11">
                  <c:v>478921</c:v>
                </c:pt>
                <c:pt idx="12">
                  <c:v>478921</c:v>
                </c:pt>
                <c:pt idx="13">
                  <c:v>478921</c:v>
                </c:pt>
                <c:pt idx="14">
                  <c:v>478921</c:v>
                </c:pt>
                <c:pt idx="15">
                  <c:v>478921</c:v>
                </c:pt>
                <c:pt idx="16">
                  <c:v>478921</c:v>
                </c:pt>
                <c:pt idx="17">
                  <c:v>478921</c:v>
                </c:pt>
                <c:pt idx="18">
                  <c:v>478921</c:v>
                </c:pt>
                <c:pt idx="19">
                  <c:v>478921</c:v>
                </c:pt>
                <c:pt idx="20">
                  <c:v>478921</c:v>
                </c:pt>
                <c:pt idx="21">
                  <c:v>478921</c:v>
                </c:pt>
                <c:pt idx="22">
                  <c:v>86384</c:v>
                </c:pt>
                <c:pt idx="23">
                  <c:v>86384</c:v>
                </c:pt>
                <c:pt idx="24">
                  <c:v>86384</c:v>
                </c:pt>
                <c:pt idx="25">
                  <c:v>86384</c:v>
                </c:pt>
                <c:pt idx="26">
                  <c:v>86384</c:v>
                </c:pt>
                <c:pt idx="27">
                  <c:v>86384</c:v>
                </c:pt>
                <c:pt idx="28">
                  <c:v>86384</c:v>
                </c:pt>
                <c:pt idx="29">
                  <c:v>86384</c:v>
                </c:pt>
                <c:pt idx="30">
                  <c:v>86384</c:v>
                </c:pt>
                <c:pt idx="31">
                  <c:v>86384</c:v>
                </c:pt>
                <c:pt idx="32">
                  <c:v>86384</c:v>
                </c:pt>
                <c:pt idx="33">
                  <c:v>146727</c:v>
                </c:pt>
                <c:pt idx="34">
                  <c:v>146727</c:v>
                </c:pt>
                <c:pt idx="35">
                  <c:v>146727</c:v>
                </c:pt>
                <c:pt idx="36">
                  <c:v>146727</c:v>
                </c:pt>
                <c:pt idx="37">
                  <c:v>146727</c:v>
                </c:pt>
                <c:pt idx="38">
                  <c:v>146727</c:v>
                </c:pt>
                <c:pt idx="39">
                  <c:v>146727</c:v>
                </c:pt>
                <c:pt idx="40">
                  <c:v>146727</c:v>
                </c:pt>
                <c:pt idx="41">
                  <c:v>146727</c:v>
                </c:pt>
                <c:pt idx="42">
                  <c:v>146727</c:v>
                </c:pt>
                <c:pt idx="43">
                  <c:v>146727</c:v>
                </c:pt>
                <c:pt idx="44">
                  <c:v>68007</c:v>
                </c:pt>
                <c:pt idx="45">
                  <c:v>68007</c:v>
                </c:pt>
                <c:pt idx="46">
                  <c:v>68007</c:v>
                </c:pt>
                <c:pt idx="47">
                  <c:v>68007</c:v>
                </c:pt>
                <c:pt idx="48">
                  <c:v>68007</c:v>
                </c:pt>
                <c:pt idx="49">
                  <c:v>68007</c:v>
                </c:pt>
                <c:pt idx="50">
                  <c:v>68007</c:v>
                </c:pt>
                <c:pt idx="51">
                  <c:v>68007</c:v>
                </c:pt>
                <c:pt idx="52">
                  <c:v>68007</c:v>
                </c:pt>
                <c:pt idx="53">
                  <c:v>68007</c:v>
                </c:pt>
                <c:pt idx="54">
                  <c:v>68007</c:v>
                </c:pt>
                <c:pt idx="55">
                  <c:v>933288</c:v>
                </c:pt>
                <c:pt idx="56">
                  <c:v>933288</c:v>
                </c:pt>
                <c:pt idx="57">
                  <c:v>933288</c:v>
                </c:pt>
                <c:pt idx="58">
                  <c:v>933288</c:v>
                </c:pt>
                <c:pt idx="59">
                  <c:v>933288</c:v>
                </c:pt>
                <c:pt idx="60">
                  <c:v>933288</c:v>
                </c:pt>
                <c:pt idx="61">
                  <c:v>933288</c:v>
                </c:pt>
                <c:pt idx="62">
                  <c:v>933288</c:v>
                </c:pt>
                <c:pt idx="63">
                  <c:v>933288</c:v>
                </c:pt>
                <c:pt idx="64">
                  <c:v>933288</c:v>
                </c:pt>
                <c:pt idx="65">
                  <c:v>933288</c:v>
                </c:pt>
              </c:numCache>
            </c:numRef>
          </c:val>
          <c:extLst>
            <c:ext xmlns:c15="http://schemas.microsoft.com/office/drawing/2012/chart" uri="{02D57815-91ED-43cb-92C2-25804820EDAC}">
              <c15:filteredSeriesTitle>
                <c15:tx>
                  <c:strRef>
                    <c:extLst>
                      <c:ext uri="{02D57815-91ED-43cb-92C2-25804820EDAC}">
                        <c15:formulaRef>
                          <c15:sqref> </c15:sqref>
                        </c15:formulaRef>
                      </c:ext>
                    </c:extLst>
                  </c:strRef>
                </c15:tx>
              </c15:filteredSeriesTitle>
            </c:ext>
            <c:ext xmlns:c16="http://schemas.microsoft.com/office/drawing/2014/chart" uri="{C3380CC4-5D6E-409C-BE32-E72D297353CC}">
              <c16:uniqueId val="{00000004-EE44-4533-BCB3-135381EC96F8}"/>
            </c:ext>
          </c:extLst>
        </c:ser>
        <c:ser>
          <c:idx val="1"/>
          <c:order val="1"/>
          <c:spPr>
            <a:pattFill prst="wdUpDiag">
              <a:fgClr>
                <a:schemeClr val="tx1"/>
              </a:fgClr>
              <a:bgClr>
                <a:schemeClr val="bg1"/>
              </a:bgClr>
            </a:pattFill>
            <a:ln>
              <a:solidFill>
                <a:schemeClr val="tx1"/>
              </a:solidFill>
            </a:ln>
          </c:spPr>
          <c:invertIfNegative val="0"/>
          <c:dLbls>
            <c:numFmt formatCode="#,##0" sourceLinked="0"/>
            <c:spPr>
              <a:noFill/>
              <a:ln>
                <a:noFill/>
              </a:ln>
              <a:effectLst/>
            </c:spPr>
            <c:txPr>
              <a:bodyPr wrap="square" lIns="38100" tIns="19050" rIns="38100" bIns="19050" anchor="ctr">
                <a:spAutoFit/>
              </a:bodyPr>
              <a:lstStyle/>
              <a:p>
                <a:pPr>
                  <a:defRPr sz="1200" b="0">
                    <a:latin typeface="Aptos" panose="020B0004020202020204" pitchFamily="34"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data_v1'!$B$6:$C$71</c:f>
              <c:multiLvlStrCache>
                <c:ptCount val="66"/>
                <c:lvl>
                  <c:pt idx="0">
                    <c:v>Mental Illness</c:v>
                  </c:pt>
                  <c:pt idx="1">
                    <c:v>Health Status and Contact</c:v>
                  </c:pt>
                  <c:pt idx="2">
                    <c:v>Circulatory</c:v>
                  </c:pt>
                  <c:pt idx="3">
                    <c:v>Injury and Poisoning</c:v>
                  </c:pt>
                  <c:pt idx="4">
                    <c:v>Respiratory</c:v>
                  </c:pt>
                  <c:pt idx="5">
                    <c:v>Digestive</c:v>
                  </c:pt>
                  <c:pt idx="6">
                    <c:v>Ill-defined Conditions</c:v>
                  </c:pt>
                  <c:pt idx="7">
                    <c:v>Musculoskeletal</c:v>
                  </c:pt>
                  <c:pt idx="8">
                    <c:v>Cancer</c:v>
                  </c:pt>
                  <c:pt idx="9">
                    <c:v>Pregnancy and Birth</c:v>
                  </c:pt>
                  <c:pt idx="10">
                    <c:v>All Others</c:v>
                  </c:pt>
                  <c:pt idx="11">
                    <c:v>Mental Illness</c:v>
                  </c:pt>
                  <c:pt idx="12">
                    <c:v>Health Status and Contact</c:v>
                  </c:pt>
                  <c:pt idx="13">
                    <c:v>Circulatory</c:v>
                  </c:pt>
                  <c:pt idx="14">
                    <c:v>Injury and Poisoning</c:v>
                  </c:pt>
                  <c:pt idx="15">
                    <c:v>Respiratory</c:v>
                  </c:pt>
                  <c:pt idx="16">
                    <c:v>Digestive</c:v>
                  </c:pt>
                  <c:pt idx="17">
                    <c:v>Ill-defined Conditions</c:v>
                  </c:pt>
                  <c:pt idx="18">
                    <c:v>Musculoskeletal</c:v>
                  </c:pt>
                  <c:pt idx="19">
                    <c:v>Cancer</c:v>
                  </c:pt>
                  <c:pt idx="20">
                    <c:v>Pregnancy and Birth</c:v>
                  </c:pt>
                  <c:pt idx="21">
                    <c:v>All Others</c:v>
                  </c:pt>
                  <c:pt idx="22">
                    <c:v>Mental Illness</c:v>
                  </c:pt>
                  <c:pt idx="23">
                    <c:v>Health Status and Contact</c:v>
                  </c:pt>
                  <c:pt idx="24">
                    <c:v>Circulatory</c:v>
                  </c:pt>
                  <c:pt idx="25">
                    <c:v>Injury and Poisoning</c:v>
                  </c:pt>
                  <c:pt idx="26">
                    <c:v>Respiratory</c:v>
                  </c:pt>
                  <c:pt idx="27">
                    <c:v>Digestive</c:v>
                  </c:pt>
                  <c:pt idx="28">
                    <c:v>Ill-defined Conditions</c:v>
                  </c:pt>
                  <c:pt idx="29">
                    <c:v>Musculoskeletal</c:v>
                  </c:pt>
                  <c:pt idx="30">
                    <c:v>Cancer</c:v>
                  </c:pt>
                  <c:pt idx="31">
                    <c:v>Pregnancy and Birth</c:v>
                  </c:pt>
                  <c:pt idx="32">
                    <c:v>All Others</c:v>
                  </c:pt>
                  <c:pt idx="33">
                    <c:v>Mental Illness</c:v>
                  </c:pt>
                  <c:pt idx="34">
                    <c:v>Health Status and Contact</c:v>
                  </c:pt>
                  <c:pt idx="35">
                    <c:v>Circulatory</c:v>
                  </c:pt>
                  <c:pt idx="36">
                    <c:v>Injury and Poisoning</c:v>
                  </c:pt>
                  <c:pt idx="37">
                    <c:v>Respiratory</c:v>
                  </c:pt>
                  <c:pt idx="38">
                    <c:v>Digestive</c:v>
                  </c:pt>
                  <c:pt idx="39">
                    <c:v>Ill-defined Conditions</c:v>
                  </c:pt>
                  <c:pt idx="40">
                    <c:v>Musculoskeletal</c:v>
                  </c:pt>
                  <c:pt idx="41">
                    <c:v>Cancer</c:v>
                  </c:pt>
                  <c:pt idx="42">
                    <c:v>Pregnancy and Birth</c:v>
                  </c:pt>
                  <c:pt idx="43">
                    <c:v>All Others</c:v>
                  </c:pt>
                  <c:pt idx="44">
                    <c:v>Mental Illness</c:v>
                  </c:pt>
                  <c:pt idx="45">
                    <c:v>Health Status and Contact</c:v>
                  </c:pt>
                  <c:pt idx="46">
                    <c:v>Circulatory</c:v>
                  </c:pt>
                  <c:pt idx="47">
                    <c:v>Injury and Poisoning</c:v>
                  </c:pt>
                  <c:pt idx="48">
                    <c:v>Respiratory</c:v>
                  </c:pt>
                  <c:pt idx="49">
                    <c:v>Digestive</c:v>
                  </c:pt>
                  <c:pt idx="50">
                    <c:v>Ill-defined Conditions</c:v>
                  </c:pt>
                  <c:pt idx="51">
                    <c:v>Musculoskeletal</c:v>
                  </c:pt>
                  <c:pt idx="52">
                    <c:v>Cancer</c:v>
                  </c:pt>
                  <c:pt idx="53">
                    <c:v>Pregnancy and Birth</c:v>
                  </c:pt>
                  <c:pt idx="54">
                    <c:v>All Others</c:v>
                  </c:pt>
                  <c:pt idx="55">
                    <c:v>Mental Illness</c:v>
                  </c:pt>
                  <c:pt idx="56">
                    <c:v>Health Status and Contact</c:v>
                  </c:pt>
                  <c:pt idx="57">
                    <c:v>Circulatory</c:v>
                  </c:pt>
                  <c:pt idx="58">
                    <c:v>Injury and Poisoning</c:v>
                  </c:pt>
                  <c:pt idx="59">
                    <c:v>Respiratory</c:v>
                  </c:pt>
                  <c:pt idx="60">
                    <c:v>Digestive</c:v>
                  </c:pt>
                  <c:pt idx="61">
                    <c:v>Ill-defined Conditions</c:v>
                  </c:pt>
                  <c:pt idx="62">
                    <c:v>Musculoskeletal</c:v>
                  </c:pt>
                  <c:pt idx="63">
                    <c:v>Cancer</c:v>
                  </c:pt>
                  <c:pt idx="64">
                    <c:v>Pregnancy and Birth</c:v>
                  </c:pt>
                  <c:pt idx="65">
                    <c:v>All Others</c:v>
                  </c:pt>
                </c:lvl>
                <c:lvl>
                  <c:pt idx="0">
                    <c:v>Southern Health-Santé Sud </c:v>
                  </c:pt>
                  <c:pt idx="11">
                    <c:v>Winnipeg RHA </c:v>
                  </c:pt>
                  <c:pt idx="22">
                    <c:v>Interlake-Eastern RHA </c:v>
                  </c:pt>
                  <c:pt idx="33">
                    <c:v>Prairie Mountain Health </c:v>
                  </c:pt>
                  <c:pt idx="44">
                    <c:v>Northern Health Region </c:v>
                  </c:pt>
                  <c:pt idx="55">
                    <c:v>Manitoba </c:v>
                  </c:pt>
                </c:lvl>
              </c:multiLvlStrCache>
            </c:multiLvlStrRef>
          </c:cat>
          <c:val>
            <c:numRef>
              <c:f>'graph data_v1'!$H$6:$H$71</c:f>
              <c:numCache>
                <c:formatCode>0.0</c:formatCode>
                <c:ptCount val="66"/>
                <c:pt idx="0">
                  <c:v>114998</c:v>
                </c:pt>
                <c:pt idx="1">
                  <c:v>114998</c:v>
                </c:pt>
                <c:pt idx="2">
                  <c:v>114998</c:v>
                </c:pt>
                <c:pt idx="3">
                  <c:v>114998</c:v>
                </c:pt>
                <c:pt idx="4">
                  <c:v>114998</c:v>
                </c:pt>
                <c:pt idx="5">
                  <c:v>114998</c:v>
                </c:pt>
                <c:pt idx="6">
                  <c:v>114998</c:v>
                </c:pt>
                <c:pt idx="7">
                  <c:v>114998</c:v>
                </c:pt>
                <c:pt idx="8">
                  <c:v>114998</c:v>
                </c:pt>
                <c:pt idx="9">
                  <c:v>114998</c:v>
                </c:pt>
                <c:pt idx="10">
                  <c:v>114998</c:v>
                </c:pt>
                <c:pt idx="11">
                  <c:v>442392</c:v>
                </c:pt>
                <c:pt idx="12">
                  <c:v>442392</c:v>
                </c:pt>
                <c:pt idx="13">
                  <c:v>442392</c:v>
                </c:pt>
                <c:pt idx="14">
                  <c:v>442392</c:v>
                </c:pt>
                <c:pt idx="15">
                  <c:v>442392</c:v>
                </c:pt>
                <c:pt idx="16">
                  <c:v>442392</c:v>
                </c:pt>
                <c:pt idx="17">
                  <c:v>442392</c:v>
                </c:pt>
                <c:pt idx="18">
                  <c:v>442392</c:v>
                </c:pt>
                <c:pt idx="19">
                  <c:v>442392</c:v>
                </c:pt>
                <c:pt idx="20">
                  <c:v>442392</c:v>
                </c:pt>
                <c:pt idx="21">
                  <c:v>442392</c:v>
                </c:pt>
                <c:pt idx="22">
                  <c:v>86565</c:v>
                </c:pt>
                <c:pt idx="23">
                  <c:v>86565</c:v>
                </c:pt>
                <c:pt idx="24">
                  <c:v>86565</c:v>
                </c:pt>
                <c:pt idx="25">
                  <c:v>86565</c:v>
                </c:pt>
                <c:pt idx="26">
                  <c:v>86565</c:v>
                </c:pt>
                <c:pt idx="27">
                  <c:v>86565</c:v>
                </c:pt>
                <c:pt idx="28">
                  <c:v>86565</c:v>
                </c:pt>
                <c:pt idx="29">
                  <c:v>86565</c:v>
                </c:pt>
                <c:pt idx="30">
                  <c:v>86565</c:v>
                </c:pt>
                <c:pt idx="31">
                  <c:v>86565</c:v>
                </c:pt>
                <c:pt idx="32">
                  <c:v>86565</c:v>
                </c:pt>
                <c:pt idx="33">
                  <c:v>162024</c:v>
                </c:pt>
                <c:pt idx="34">
                  <c:v>162024</c:v>
                </c:pt>
                <c:pt idx="35">
                  <c:v>162024</c:v>
                </c:pt>
                <c:pt idx="36">
                  <c:v>162024</c:v>
                </c:pt>
                <c:pt idx="37">
                  <c:v>162024</c:v>
                </c:pt>
                <c:pt idx="38">
                  <c:v>162024</c:v>
                </c:pt>
                <c:pt idx="39">
                  <c:v>162024</c:v>
                </c:pt>
                <c:pt idx="40">
                  <c:v>162024</c:v>
                </c:pt>
                <c:pt idx="41">
                  <c:v>162024</c:v>
                </c:pt>
                <c:pt idx="42">
                  <c:v>162024</c:v>
                </c:pt>
                <c:pt idx="43">
                  <c:v>162024</c:v>
                </c:pt>
                <c:pt idx="44">
                  <c:v>52658</c:v>
                </c:pt>
                <c:pt idx="45">
                  <c:v>52658</c:v>
                </c:pt>
                <c:pt idx="46">
                  <c:v>52658</c:v>
                </c:pt>
                <c:pt idx="47">
                  <c:v>52658</c:v>
                </c:pt>
                <c:pt idx="48">
                  <c:v>52658</c:v>
                </c:pt>
                <c:pt idx="49">
                  <c:v>52658</c:v>
                </c:pt>
                <c:pt idx="50">
                  <c:v>52658</c:v>
                </c:pt>
                <c:pt idx="51">
                  <c:v>52658</c:v>
                </c:pt>
                <c:pt idx="52">
                  <c:v>52658</c:v>
                </c:pt>
                <c:pt idx="53">
                  <c:v>52658</c:v>
                </c:pt>
                <c:pt idx="54">
                  <c:v>52658</c:v>
                </c:pt>
                <c:pt idx="55">
                  <c:v>886161</c:v>
                </c:pt>
                <c:pt idx="56">
                  <c:v>886161</c:v>
                </c:pt>
                <c:pt idx="57">
                  <c:v>886161</c:v>
                </c:pt>
                <c:pt idx="58">
                  <c:v>886161</c:v>
                </c:pt>
                <c:pt idx="59">
                  <c:v>886161</c:v>
                </c:pt>
                <c:pt idx="60">
                  <c:v>886161</c:v>
                </c:pt>
                <c:pt idx="61">
                  <c:v>886161</c:v>
                </c:pt>
                <c:pt idx="62">
                  <c:v>886161</c:v>
                </c:pt>
                <c:pt idx="63">
                  <c:v>886161</c:v>
                </c:pt>
                <c:pt idx="64">
                  <c:v>886161</c:v>
                </c:pt>
                <c:pt idx="65">
                  <c:v>886161</c:v>
                </c:pt>
              </c:numCache>
            </c:numRef>
          </c:val>
          <c:extLst>
            <c:ext xmlns:c15="http://schemas.microsoft.com/office/drawing/2012/chart" uri="{02D57815-91ED-43cb-92C2-25804820EDAC}">
              <c15:filteredSeriesTitle>
                <c15:tx>
                  <c:strRef>
                    <c:extLst>
                      <c:ext uri="{02D57815-91ED-43cb-92C2-25804820EDAC}">
                        <c15:formulaRef>
                          <c15:sqref> </c15:sqref>
                        </c15:formulaRef>
                      </c:ext>
                    </c:extLst>
                  </c:strRef>
                </c15:tx>
              </c15:filteredSeriesTitle>
            </c:ext>
            <c:ext xmlns:c16="http://schemas.microsoft.com/office/drawing/2014/chart" uri="{C3380CC4-5D6E-409C-BE32-E72D297353CC}">
              <c16:uniqueId val="{00000005-EE44-4533-BCB3-135381EC96F8}"/>
            </c:ext>
          </c:extLst>
        </c:ser>
        <c:ser>
          <c:idx val="0"/>
          <c:order val="2"/>
          <c:spPr>
            <a:solidFill>
              <a:schemeClr val="accent1"/>
            </a:solidFill>
            <a:ln>
              <a:solidFill>
                <a:schemeClr val="tx1"/>
              </a:solidFill>
            </a:ln>
          </c:spPr>
          <c:invertIfNegative val="0"/>
          <c:dLbls>
            <c:numFmt formatCode="0%" sourceLinked="0"/>
            <c:spPr>
              <a:noFill/>
              <a:ln>
                <a:noFill/>
              </a:ln>
              <a:effectLst/>
            </c:spPr>
            <c:txPr>
              <a:bodyPr wrap="square" lIns="38100" tIns="19050" rIns="38100" bIns="19050" anchor="ctr">
                <a:spAutoFit/>
              </a:bodyPr>
              <a:lstStyle/>
              <a:p>
                <a:pPr>
                  <a:defRPr sz="1200" b="0">
                    <a:latin typeface="Aptos" panose="020B0004020202020204" pitchFamily="34"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data_v1'!$B$6:$C$71</c:f>
              <c:multiLvlStrCache>
                <c:ptCount val="66"/>
                <c:lvl>
                  <c:pt idx="0">
                    <c:v>Mental Illness</c:v>
                  </c:pt>
                  <c:pt idx="1">
                    <c:v>Health Status and Contact</c:v>
                  </c:pt>
                  <c:pt idx="2">
                    <c:v>Circulatory</c:v>
                  </c:pt>
                  <c:pt idx="3">
                    <c:v>Injury and Poisoning</c:v>
                  </c:pt>
                  <c:pt idx="4">
                    <c:v>Respiratory</c:v>
                  </c:pt>
                  <c:pt idx="5">
                    <c:v>Digestive</c:v>
                  </c:pt>
                  <c:pt idx="6">
                    <c:v>Ill-defined Conditions</c:v>
                  </c:pt>
                  <c:pt idx="7">
                    <c:v>Musculoskeletal</c:v>
                  </c:pt>
                  <c:pt idx="8">
                    <c:v>Cancer</c:v>
                  </c:pt>
                  <c:pt idx="9">
                    <c:v>Pregnancy and Birth</c:v>
                  </c:pt>
                  <c:pt idx="10">
                    <c:v>All Others</c:v>
                  </c:pt>
                  <c:pt idx="11">
                    <c:v>Mental Illness</c:v>
                  </c:pt>
                  <c:pt idx="12">
                    <c:v>Health Status and Contact</c:v>
                  </c:pt>
                  <c:pt idx="13">
                    <c:v>Circulatory</c:v>
                  </c:pt>
                  <c:pt idx="14">
                    <c:v>Injury and Poisoning</c:v>
                  </c:pt>
                  <c:pt idx="15">
                    <c:v>Respiratory</c:v>
                  </c:pt>
                  <c:pt idx="16">
                    <c:v>Digestive</c:v>
                  </c:pt>
                  <c:pt idx="17">
                    <c:v>Ill-defined Conditions</c:v>
                  </c:pt>
                  <c:pt idx="18">
                    <c:v>Musculoskeletal</c:v>
                  </c:pt>
                  <c:pt idx="19">
                    <c:v>Cancer</c:v>
                  </c:pt>
                  <c:pt idx="20">
                    <c:v>Pregnancy and Birth</c:v>
                  </c:pt>
                  <c:pt idx="21">
                    <c:v>All Others</c:v>
                  </c:pt>
                  <c:pt idx="22">
                    <c:v>Mental Illness</c:v>
                  </c:pt>
                  <c:pt idx="23">
                    <c:v>Health Status and Contact</c:v>
                  </c:pt>
                  <c:pt idx="24">
                    <c:v>Circulatory</c:v>
                  </c:pt>
                  <c:pt idx="25">
                    <c:v>Injury and Poisoning</c:v>
                  </c:pt>
                  <c:pt idx="26">
                    <c:v>Respiratory</c:v>
                  </c:pt>
                  <c:pt idx="27">
                    <c:v>Digestive</c:v>
                  </c:pt>
                  <c:pt idx="28">
                    <c:v>Ill-defined Conditions</c:v>
                  </c:pt>
                  <c:pt idx="29">
                    <c:v>Musculoskeletal</c:v>
                  </c:pt>
                  <c:pt idx="30">
                    <c:v>Cancer</c:v>
                  </c:pt>
                  <c:pt idx="31">
                    <c:v>Pregnancy and Birth</c:v>
                  </c:pt>
                  <c:pt idx="32">
                    <c:v>All Others</c:v>
                  </c:pt>
                  <c:pt idx="33">
                    <c:v>Mental Illness</c:v>
                  </c:pt>
                  <c:pt idx="34">
                    <c:v>Health Status and Contact</c:v>
                  </c:pt>
                  <c:pt idx="35">
                    <c:v>Circulatory</c:v>
                  </c:pt>
                  <c:pt idx="36">
                    <c:v>Injury and Poisoning</c:v>
                  </c:pt>
                  <c:pt idx="37">
                    <c:v>Respiratory</c:v>
                  </c:pt>
                  <c:pt idx="38">
                    <c:v>Digestive</c:v>
                  </c:pt>
                  <c:pt idx="39">
                    <c:v>Ill-defined Conditions</c:v>
                  </c:pt>
                  <c:pt idx="40">
                    <c:v>Musculoskeletal</c:v>
                  </c:pt>
                  <c:pt idx="41">
                    <c:v>Cancer</c:v>
                  </c:pt>
                  <c:pt idx="42">
                    <c:v>Pregnancy and Birth</c:v>
                  </c:pt>
                  <c:pt idx="43">
                    <c:v>All Others</c:v>
                  </c:pt>
                  <c:pt idx="44">
                    <c:v>Mental Illness</c:v>
                  </c:pt>
                  <c:pt idx="45">
                    <c:v>Health Status and Contact</c:v>
                  </c:pt>
                  <c:pt idx="46">
                    <c:v>Circulatory</c:v>
                  </c:pt>
                  <c:pt idx="47">
                    <c:v>Injury and Poisoning</c:v>
                  </c:pt>
                  <c:pt idx="48">
                    <c:v>Respiratory</c:v>
                  </c:pt>
                  <c:pt idx="49">
                    <c:v>Digestive</c:v>
                  </c:pt>
                  <c:pt idx="50">
                    <c:v>Ill-defined Conditions</c:v>
                  </c:pt>
                  <c:pt idx="51">
                    <c:v>Musculoskeletal</c:v>
                  </c:pt>
                  <c:pt idx="52">
                    <c:v>Cancer</c:v>
                  </c:pt>
                  <c:pt idx="53">
                    <c:v>Pregnancy and Birth</c:v>
                  </c:pt>
                  <c:pt idx="54">
                    <c:v>All Others</c:v>
                  </c:pt>
                  <c:pt idx="55">
                    <c:v>Mental Illness</c:v>
                  </c:pt>
                  <c:pt idx="56">
                    <c:v>Health Status and Contact</c:v>
                  </c:pt>
                  <c:pt idx="57">
                    <c:v>Circulatory</c:v>
                  </c:pt>
                  <c:pt idx="58">
                    <c:v>Injury and Poisoning</c:v>
                  </c:pt>
                  <c:pt idx="59">
                    <c:v>Respiratory</c:v>
                  </c:pt>
                  <c:pt idx="60">
                    <c:v>Digestive</c:v>
                  </c:pt>
                  <c:pt idx="61">
                    <c:v>Ill-defined Conditions</c:v>
                  </c:pt>
                  <c:pt idx="62">
                    <c:v>Musculoskeletal</c:v>
                  </c:pt>
                  <c:pt idx="63">
                    <c:v>Cancer</c:v>
                  </c:pt>
                  <c:pt idx="64">
                    <c:v>Pregnancy and Birth</c:v>
                  </c:pt>
                  <c:pt idx="65">
                    <c:v>All Others</c:v>
                  </c:pt>
                </c:lvl>
                <c:lvl>
                  <c:pt idx="0">
                    <c:v>Southern Health-Santé Sud </c:v>
                  </c:pt>
                  <c:pt idx="11">
                    <c:v>Winnipeg RHA </c:v>
                  </c:pt>
                  <c:pt idx="22">
                    <c:v>Interlake-Eastern RHA </c:v>
                  </c:pt>
                  <c:pt idx="33">
                    <c:v>Prairie Mountain Health </c:v>
                  </c:pt>
                  <c:pt idx="44">
                    <c:v>Northern Health Region </c:v>
                  </c:pt>
                  <c:pt idx="55">
                    <c:v>Manitoba </c:v>
                  </c:pt>
                </c:lvl>
              </c:multiLvlStrCache>
            </c:multiLvlStrRef>
          </c:cat>
          <c:val>
            <c:numRef>
              <c:f>'graph data_v1'!$G$6:$G$71</c:f>
              <c:numCache>
                <c:formatCode>0.0</c:formatCode>
                <c:ptCount val="66"/>
                <c:pt idx="0">
                  <c:v>109018</c:v>
                </c:pt>
                <c:pt idx="1">
                  <c:v>109018</c:v>
                </c:pt>
                <c:pt idx="2">
                  <c:v>109018</c:v>
                </c:pt>
                <c:pt idx="3">
                  <c:v>109018</c:v>
                </c:pt>
                <c:pt idx="4">
                  <c:v>109018</c:v>
                </c:pt>
                <c:pt idx="5">
                  <c:v>109018</c:v>
                </c:pt>
                <c:pt idx="6">
                  <c:v>109018</c:v>
                </c:pt>
                <c:pt idx="7">
                  <c:v>109018</c:v>
                </c:pt>
                <c:pt idx="8">
                  <c:v>109018</c:v>
                </c:pt>
                <c:pt idx="9">
                  <c:v>109018</c:v>
                </c:pt>
                <c:pt idx="10">
                  <c:v>109018</c:v>
                </c:pt>
                <c:pt idx="11">
                  <c:v>417428</c:v>
                </c:pt>
                <c:pt idx="12">
                  <c:v>417428</c:v>
                </c:pt>
                <c:pt idx="13">
                  <c:v>417428</c:v>
                </c:pt>
                <c:pt idx="14">
                  <c:v>417428</c:v>
                </c:pt>
                <c:pt idx="15">
                  <c:v>417428</c:v>
                </c:pt>
                <c:pt idx="16">
                  <c:v>417428</c:v>
                </c:pt>
                <c:pt idx="17">
                  <c:v>417428</c:v>
                </c:pt>
                <c:pt idx="18">
                  <c:v>417428</c:v>
                </c:pt>
                <c:pt idx="19">
                  <c:v>417428</c:v>
                </c:pt>
                <c:pt idx="20">
                  <c:v>417428</c:v>
                </c:pt>
                <c:pt idx="21">
                  <c:v>417428</c:v>
                </c:pt>
                <c:pt idx="22">
                  <c:v>83994</c:v>
                </c:pt>
                <c:pt idx="23">
                  <c:v>83994</c:v>
                </c:pt>
                <c:pt idx="24">
                  <c:v>83994</c:v>
                </c:pt>
                <c:pt idx="25">
                  <c:v>83994</c:v>
                </c:pt>
                <c:pt idx="26">
                  <c:v>83994</c:v>
                </c:pt>
                <c:pt idx="27">
                  <c:v>83994</c:v>
                </c:pt>
                <c:pt idx="28">
                  <c:v>83994</c:v>
                </c:pt>
                <c:pt idx="29">
                  <c:v>83994</c:v>
                </c:pt>
                <c:pt idx="30">
                  <c:v>83994</c:v>
                </c:pt>
                <c:pt idx="31">
                  <c:v>83994</c:v>
                </c:pt>
                <c:pt idx="32">
                  <c:v>83994</c:v>
                </c:pt>
                <c:pt idx="33">
                  <c:v>169998</c:v>
                </c:pt>
                <c:pt idx="34">
                  <c:v>169998</c:v>
                </c:pt>
                <c:pt idx="35">
                  <c:v>169998</c:v>
                </c:pt>
                <c:pt idx="36">
                  <c:v>169998</c:v>
                </c:pt>
                <c:pt idx="37">
                  <c:v>169998</c:v>
                </c:pt>
                <c:pt idx="38">
                  <c:v>169998</c:v>
                </c:pt>
                <c:pt idx="39">
                  <c:v>169998</c:v>
                </c:pt>
                <c:pt idx="40">
                  <c:v>169998</c:v>
                </c:pt>
                <c:pt idx="41">
                  <c:v>169998</c:v>
                </c:pt>
                <c:pt idx="42">
                  <c:v>169998</c:v>
                </c:pt>
                <c:pt idx="43">
                  <c:v>169998</c:v>
                </c:pt>
                <c:pt idx="44">
                  <c:v>51891</c:v>
                </c:pt>
                <c:pt idx="45">
                  <c:v>51891</c:v>
                </c:pt>
                <c:pt idx="46">
                  <c:v>51891</c:v>
                </c:pt>
                <c:pt idx="47">
                  <c:v>51891</c:v>
                </c:pt>
                <c:pt idx="48">
                  <c:v>51891</c:v>
                </c:pt>
                <c:pt idx="49">
                  <c:v>51891</c:v>
                </c:pt>
                <c:pt idx="50">
                  <c:v>51891</c:v>
                </c:pt>
                <c:pt idx="51">
                  <c:v>51891</c:v>
                </c:pt>
                <c:pt idx="52">
                  <c:v>51891</c:v>
                </c:pt>
                <c:pt idx="53">
                  <c:v>51891</c:v>
                </c:pt>
                <c:pt idx="54">
                  <c:v>51891</c:v>
                </c:pt>
                <c:pt idx="55">
                  <c:v>857572</c:v>
                </c:pt>
                <c:pt idx="56">
                  <c:v>857572</c:v>
                </c:pt>
                <c:pt idx="57">
                  <c:v>857572</c:v>
                </c:pt>
                <c:pt idx="58">
                  <c:v>857572</c:v>
                </c:pt>
                <c:pt idx="59">
                  <c:v>857572</c:v>
                </c:pt>
                <c:pt idx="60">
                  <c:v>857572</c:v>
                </c:pt>
                <c:pt idx="61">
                  <c:v>857572</c:v>
                </c:pt>
                <c:pt idx="62">
                  <c:v>857572</c:v>
                </c:pt>
                <c:pt idx="63">
                  <c:v>857572</c:v>
                </c:pt>
                <c:pt idx="64">
                  <c:v>857572</c:v>
                </c:pt>
                <c:pt idx="65">
                  <c:v>857572</c:v>
                </c:pt>
              </c:numCache>
            </c:numRef>
          </c:val>
          <c:extLst>
            <c:ext xmlns:c15="http://schemas.microsoft.com/office/drawing/2012/chart" uri="{02D57815-91ED-43cb-92C2-25804820EDAC}">
              <c15:filteredSeriesTitle>
                <c15:tx>
                  <c:strRef>
                    <c:extLst>
                      <c:ext uri="{02D57815-91ED-43cb-92C2-25804820EDAC}">
                        <c15:formulaRef>
                          <c15:sqref> </c15:sqref>
                        </c15:formulaRef>
                      </c:ext>
                    </c:extLst>
                  </c:strRef>
                </c15:tx>
              </c15:filteredSeriesTitle>
            </c:ex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axMin"/>
        </c:scaling>
        <c:delete val="0"/>
        <c:axPos val="l"/>
        <c:numFmt formatCode="General" sourceLinked="0"/>
        <c:majorTickMark val="out"/>
        <c:minorTickMark val="none"/>
        <c:tickLblPos val="nextTo"/>
        <c:spPr>
          <a:noFill/>
          <a:ln>
            <a:solidFill>
              <a:schemeClr val="tx1"/>
            </a:solidFill>
          </a:ln>
        </c:spPr>
        <c:txPr>
          <a:bodyPr/>
          <a:lstStyle/>
          <a:p>
            <a:pPr>
              <a:defRPr sz="1200" b="0">
                <a:latin typeface="Aptos" panose="020B0004020202020204" pitchFamily="34" charset="0"/>
              </a:defRPr>
            </a:pPr>
            <a:endParaRPr lang="en-US"/>
          </a:p>
        </c:txPr>
        <c:crossAx val="95154176"/>
        <c:crosses val="autoZero"/>
        <c:auto val="1"/>
        <c:lblAlgn val="ctr"/>
        <c:lblOffset val="100"/>
        <c:noMultiLvlLbl val="0"/>
      </c:catAx>
      <c:valAx>
        <c:axId val="95154176"/>
        <c:scaling>
          <c:orientation val="minMax"/>
          <c:min val="0"/>
        </c:scaling>
        <c:delete val="0"/>
        <c:axPos val="b"/>
        <c:numFmt formatCode="0%" sourceLinked="0"/>
        <c:majorTickMark val="out"/>
        <c:minorTickMark val="none"/>
        <c:tickLblPos val="nextTo"/>
        <c:spPr>
          <a:noFill/>
          <a:ln>
            <a:solidFill>
              <a:schemeClr val="tx1"/>
            </a:solidFill>
          </a:ln>
        </c:spPr>
        <c:txPr>
          <a:bodyPr/>
          <a:lstStyle/>
          <a:p>
            <a:pPr>
              <a:defRPr sz="1200" b="0">
                <a:latin typeface="Aptos" panose="020B0004020202020204" pitchFamily="34" charset="0"/>
              </a:defRPr>
            </a:pPr>
            <a:endParaRPr lang="en-US"/>
          </a:p>
        </c:txPr>
        <c:crossAx val="95144192"/>
        <c:crosses val="max"/>
        <c:crossBetween val="between"/>
      </c:valAx>
      <c:spPr>
        <a:noFill/>
        <a:ln>
          <a:solidFill>
            <a:schemeClr val="tx1"/>
          </a:solidFill>
        </a:ln>
      </c:spPr>
    </c:plotArea>
    <c:legend>
      <c:legendPos val="r"/>
      <c:layout>
        <c:manualLayout>
          <c:xMode val="edge"/>
          <c:yMode val="edge"/>
          <c:x val="0.80098656324675832"/>
          <c:y val="9.2951403801797505E-2"/>
          <c:w val="0.14091620636972618"/>
          <c:h val="8.5722309128673013E-2"/>
        </c:manualLayout>
      </c:layout>
      <c:overlay val="0"/>
      <c:spPr>
        <a:solidFill>
          <a:schemeClr val="bg1"/>
        </a:solidFill>
        <a:ln>
          <a:solidFill>
            <a:schemeClr val="tx1"/>
          </a:solidFill>
        </a:ln>
      </c:spPr>
      <c:txPr>
        <a:bodyPr/>
        <a:lstStyle/>
        <a:p>
          <a:pPr>
            <a:defRPr sz="1200" b="0">
              <a:latin typeface="Aptos" panose="020B0004020202020204" pitchFamily="34" charset="0"/>
            </a:defRPr>
          </a:pPr>
          <a:endParaRPr lang="en-US"/>
        </a:p>
      </c:txPr>
    </c:legend>
    <c:plotVisOnly val="1"/>
    <c:dispBlanksAs val="gap"/>
    <c:showDLblsOverMax val="0"/>
  </c:chart>
  <c:spPr>
    <a:solidFill>
      <a:schemeClr val="bg1"/>
    </a:solidFill>
    <a:ln>
      <a:noFill/>
    </a:ln>
  </c:spPr>
  <c:txPr>
    <a:bodyPr/>
    <a:lstStyle/>
    <a:p>
      <a:pPr>
        <a:defRPr sz="900" b="1">
          <a:latin typeface="Segoe UI" pitchFamily="34" charset="0"/>
          <a:ea typeface="Segoe UI" pitchFamily="34" charset="0"/>
          <a:cs typeface="Segoe UI" pitchFamily="34" charset="0"/>
        </a:defRPr>
      </a:pPr>
      <a:endParaRPr lang="en-US"/>
    </a:p>
  </c:txPr>
  <c:userShapes r:id="rId2"/>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47ABEBE8-47B5-47A3-8D02-764807B1341D}">
  <sheetPr>
    <tabColor rgb="FFFFFF00"/>
  </sheetPr>
  <sheetViews>
    <sheetView tabSelected="1" zoomScale="65" workbookViewId="0" zoomToFit="1"/>
  </sheetViews>
  <pageMargins left="0.7" right="0.7" top="0.75" bottom="0.75"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F3DE474B-6643-4A13-B949-A44AEC38569F}">
  <sheetPr>
    <tabColor rgb="FFFFFF00"/>
  </sheetPr>
  <sheetViews>
    <sheetView zoomScale="65" workbookViewId="0" zoomToFit="1"/>
  </sheetViews>
  <pageMargins left="0.7" right="0.7" top="0.75" bottom="0.75" header="0.31496062992126" footer="0.31496062992126"/>
  <pageSetup orientation="portrait" r:id="rId1"/>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BC233734-E9A9-4D13-9B40-7F2E63897528}">
  <sheetPr>
    <tabColor rgb="FFFFFF00"/>
  </sheetPr>
  <sheetViews>
    <sheetView zoomScale="65" workbookViewId="0" zoomToFit="1"/>
  </sheetViews>
  <pageMargins left="0.7" right="0.7" top="0.75" bottom="0.75" header="0.31496062992126" footer="0.31496062992126"/>
  <pageSetup orientation="portrait" r:id="rId1"/>
  <drawing r:id="rId2"/>
</chartsheet>
</file>

<file path=xl/chartsheets/sheet4.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3F9CDAB2-580D-4EB2-864B-8C1570C61B46}">
  <sheetPr>
    <tabColor rgb="FFFFFF00"/>
  </sheetPr>
  <sheetViews>
    <sheetView zoomScale="65" workbookViewId="0" zoomToFit="1"/>
  </sheetViews>
  <pageMargins left="0.7" right="0.7" top="0.75" bottom="0.75" header="0.31496062992126" footer="0.31496062992126"/>
  <pageSetup orientation="portrait" r:id="rId1"/>
  <drawing r:id="rId2"/>
</chartsheet>
</file>

<file path=xl/chartsheets/sheet5.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34027A6A-A933-40E4-A095-4EF4DCE142B6}">
  <sheetPr>
    <tabColor rgb="FFFFFF00"/>
  </sheetPr>
  <sheetViews>
    <sheetView zoomScale="65" workbookViewId="0" zoomToFit="1"/>
  </sheetViews>
  <pageMargins left="0.7" right="0.7" top="0.75" bottom="0.75" header="0.31496062992126" footer="0.31496062992126"/>
  <pageSetup orientation="portrait" r:id="rId1"/>
  <drawing r:id="rId2"/>
</chartsheet>
</file>

<file path=xl/chartsheets/sheet6.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BB6D9909-4CCF-4B58-8B4B-DE13F1C0F839}">
  <sheetPr>
    <tabColor rgb="FFFFFF00"/>
  </sheetPr>
  <sheetViews>
    <sheetView zoomScale="65" workbookViewId="0" zoomToFit="1"/>
  </sheetViews>
  <pageMargins left="0.7" right="0.7" top="0.75" bottom="0.75" header="0.31496062992126" footer="0.31496062992126"/>
  <pageSetup orientation="portrait" r:id="rId1"/>
  <drawing r:id="rId2"/>
</chartsheet>
</file>

<file path=xl/chartsheets/sheet7.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workbookViewId="0"/>
  </sheetViews>
  <pageMargins left="0.7" right="0.7" top="0.75" bottom="0.75" header="0.31496062992126" footer="0.31496062992126"/>
  <pageSetup orientation="portrait"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6365631" cy="8546123"/>
    <xdr:graphicFrame macro="">
      <xdr:nvGraphicFramePr>
        <xdr:cNvPr id="2" name="Chart 1" descr="Clustered bar graph showing the most common reasons for acute care hospital days in Manitoba for the years 2012/13, 2017/18, and 2022/23. The average annual crude percentage of hospital days attributed to each cause is displayed for each time period. Each region has three bars, one for each year. Causes of hospital days include mental illness, health status and contact, circulatory, injury and poisoning, respiratory, digestive, ill-defined conditions, musculoskeletal, cancer, pregnancy and birth, and all others.">
          <a:extLst>
            <a:ext uri="{FF2B5EF4-FFF2-40B4-BE49-F238E27FC236}">
              <a16:creationId xmlns:a16="http://schemas.microsoft.com/office/drawing/2014/main" id="{B0E1A463-B8EF-03B3-872D-DB5B5F3E4461}"/>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0.00218</cdr:x>
      <cdr:y>0.94525</cdr:y>
    </cdr:from>
    <cdr:to>
      <cdr:x>1</cdr:x>
      <cdr:y>0.98179</cdr:y>
    </cdr:to>
    <cdr:sp macro="" textlink="">
      <cdr:nvSpPr>
        <cdr:cNvPr id="3" name="Text Box 4"/>
        <cdr:cNvSpPr txBox="1">
          <a:spLocks xmlns:a="http://schemas.openxmlformats.org/drawingml/2006/main" noChangeArrowheads="1"/>
        </cdr:cNvSpPr>
      </cdr:nvSpPr>
      <cdr:spPr bwMode="auto">
        <a:xfrm xmlns:a="http://schemas.openxmlformats.org/drawingml/2006/main">
          <a:off x="17369" y="10126247"/>
          <a:ext cx="7950013" cy="39149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             denominators: T1 = 169,998; T2 = 162,024; T3 = 146,727</a:t>
          </a:r>
        </a:p>
        <a:p xmlns:a="http://schemas.openxmlformats.org/drawingml/2006/main">
          <a:pPr algn="l" rtl="0">
            <a:defRPr sz="1000"/>
          </a:pPr>
          <a:endPar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rtl="0">
            <a:defRPr sz="1000"/>
          </a:pPr>
          <a:endParaRPr lang="en-CA" sz="105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4.6609E-7</cdr:y>
    </cdr:from>
    <cdr:to>
      <cdr:x>1</cdr:x>
      <cdr:y>0.07436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4"/>
          <a:ext cx="6381750" cy="63817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7.25: Reasons for Acute Care Hospital Days in Prairie Mountain Health,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Average annual crude percent* of hospital days (all ages)</a:t>
          </a: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6365631" cy="8546123"/>
    <xdr:graphicFrame macro="">
      <xdr:nvGraphicFramePr>
        <xdr:cNvPr id="2" name="Chart 1" descr="Clustered bar graph showing the most common reasons for acute care hospital days in Northern Region for the years 2012/13, 2017/18, and 2022/23. The average annual crude percentage of hospital days attributed to each cause is displayed for each time period. Each region has three bars, one for each year. Causes of hospital days include mental illness, health status and contact, circulatory, injury and poisoning, respiratory, digestive, ill-defined conditions, musculoskeletal, cancer, pregnancy and birth, and all others.">
          <a:extLst>
            <a:ext uri="{FF2B5EF4-FFF2-40B4-BE49-F238E27FC236}">
              <a16:creationId xmlns:a16="http://schemas.microsoft.com/office/drawing/2014/main" id="{7DC0E58C-CC3A-5951-BB89-141E0211CA51}"/>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0.00218</cdr:x>
      <cdr:y>0.93897</cdr:y>
    </cdr:from>
    <cdr:to>
      <cdr:x>1</cdr:x>
      <cdr:y>0.97929</cdr:y>
    </cdr:to>
    <cdr:sp macro="" textlink="">
      <cdr:nvSpPr>
        <cdr:cNvPr id="3" name="Text Box 4"/>
        <cdr:cNvSpPr txBox="1">
          <a:spLocks xmlns:a="http://schemas.openxmlformats.org/drawingml/2006/main" noChangeArrowheads="1"/>
        </cdr:cNvSpPr>
      </cdr:nvSpPr>
      <cdr:spPr bwMode="auto">
        <a:xfrm xmlns:a="http://schemas.openxmlformats.org/drawingml/2006/main">
          <a:off x="17369" y="10059011"/>
          <a:ext cx="7950013" cy="43190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             denominators: T1 = 51,891; T2 = 52,658; T3 = 68,007</a:t>
          </a:r>
        </a:p>
        <a:p xmlns:a="http://schemas.openxmlformats.org/drawingml/2006/main">
          <a:pPr algn="l" rtl="0">
            <a:defRPr sz="1000"/>
          </a:pPr>
          <a:endPar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rtl="0">
            <a:defRPr sz="1000"/>
          </a:pPr>
          <a:endParaRPr lang="en-CA" sz="105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4.6609E-7</cdr:y>
    </cdr:from>
    <cdr:to>
      <cdr:x>1</cdr:x>
      <cdr:y>0.07436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4"/>
          <a:ext cx="6381750" cy="63817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7.26: Reasons for Acute Care Hospital Days in Northern Health Region,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Average annual crude percent* of hospital days (all ages)</a:t>
          </a:r>
        </a:p>
      </cdr:txBody>
    </cdr:sp>
  </cdr:relSizeAnchor>
</c:userShapes>
</file>

<file path=xl/drawings/drawing13.xml><?xml version="1.0" encoding="utf-8"?>
<xdr:wsDr xmlns:xdr="http://schemas.openxmlformats.org/drawingml/2006/spreadsheetDrawing" xmlns:a="http://schemas.openxmlformats.org/drawingml/2006/main">
  <xdr:absoluteAnchor>
    <xdr:pos x="0" y="0"/>
    <xdr:ext cx="6381750" cy="8582025"/>
    <xdr:graphicFrame macro="">
      <xdr:nvGraphicFramePr>
        <xdr:cNvPr id="2" name="Chart 1" descr="This figure presents adjusted rates of X in XXXX, YYYY and ZZZZ. The rate for Southern was X in XXXX, Y in YYYY, Z in ZZZZ. The rate in Winnipeg RHA was … (X or suppressed) in XXXX, …(Y or suppressed) in YYYY, …(Z or suppressed) in ZZZZ. The rate in Interlake-Eastern was … (X or suppressed) in XXXX, …(Y or suppressed) in YYYY, …(Z or suppressed) in ZZZZ. The rate in Prairie Mountain was … (X or suppressed) in XXXX, …(Y or suppressed) in YYYY, …(Z or suppressed) in ZZZZ. The rate in Northern was … (X or suppressed) in XXXX, …(Y or suppressed) in YYYY, …(Z or suppressed) in ZZZZ. The rate in Manitoba was X in XXXX, Y in YYYY, Z in ZZZZ. The Manitoba rate was significantly lower than the rate in X, Y, Z regions in X, Y, Z time periods. The Manitoba rate was significantly higher than the rate in X, Y, Z regions in X, Y, Z time periods.">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0.00218</cdr:x>
      <cdr:y>0.97558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12" y="8372475"/>
          <a:ext cx="6367838" cy="20955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50" b="0" i="0" u="none" strike="noStrike" baseline="0">
              <a:solidFill>
                <a:schemeClr val="tx1"/>
              </a:solidFill>
              <a:latin typeface="Aptos" panose="020B0004020202020204" pitchFamily="34" charset="0"/>
              <a:ea typeface="Segoe UI" pitchFamily="34" charset="0"/>
              <a:cs typeface="Segoe UI" pitchFamily="34" charset="0"/>
            </a:rPr>
            <a:t>s            data suppressed due to small numbers</a:t>
          </a:r>
        </a:p>
        <a:p xmlns:a="http://schemas.openxmlformats.org/drawingml/2006/main">
          <a:pPr algn="l" rtl="0">
            <a:defRPr sz="1000"/>
          </a:pPr>
          <a:endParaRPr lang="en-CA" sz="1050" b="0" i="0" u="none" strike="noStrike" baseline="0">
            <a:solidFill>
              <a:schemeClr val="tx1"/>
            </a:solidFill>
            <a:latin typeface="Aptos" panose="020B0004020202020204" pitchFamily="34" charset="0"/>
          </a:endParaRPr>
        </a:p>
      </cdr:txBody>
    </cdr:sp>
  </cdr:relSizeAnchor>
  <cdr:relSizeAnchor xmlns:cdr="http://schemas.openxmlformats.org/drawingml/2006/chartDrawing">
    <cdr:from>
      <cdr:x>0</cdr:x>
      <cdr:y>3.18142E-7</cdr:y>
    </cdr:from>
    <cdr:to>
      <cdr:x>1</cdr:x>
      <cdr:y>0.09848</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2"/>
          <a:ext cx="6365875" cy="619123"/>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ptos" panose="020B0004020202020204" pitchFamily="34" charset="0"/>
              <a:ea typeface="Segoe UI" pitchFamily="34" charset="0"/>
              <a:cs typeface="Segoe UI" pitchFamily="34" charset="0"/>
            </a:rPr>
            <a:t>Most Common Causes of Inpatient Hospitalizations in Acute Care Facilities by Health Region, 2012/13, 2017/18, and 2022/23</a:t>
          </a:r>
        </a:p>
        <a:p xmlns:a="http://schemas.openxmlformats.org/drawingml/2006/main">
          <a:pPr algn="l"/>
          <a:r>
            <a:rPr lang="en-CA" sz="1200" b="0" baseline="0">
              <a:solidFill>
                <a:schemeClr val="tx1"/>
              </a:solidFill>
              <a:latin typeface="Aptos" panose="020B0004020202020204" pitchFamily="34" charset="0"/>
              <a:ea typeface="Segoe UI" pitchFamily="34" charset="0"/>
              <a:cs typeface="Segoe UI" pitchFamily="34" charset="0"/>
            </a:rPr>
            <a:t>Annual crude percent of hospitalizations (all ages)</a:t>
          </a:r>
        </a:p>
        <a:p xmlns:a="http://schemas.openxmlformats.org/drawingml/2006/main">
          <a:pPr algn="l"/>
          <a:endParaRPr lang="en-CA" sz="1200" b="0" baseline="0">
            <a:solidFill>
              <a:schemeClr val="tx1"/>
            </a:solidFill>
            <a:latin typeface="Aptos" panose="020B0004020202020204" pitchFamily="34" charset="0"/>
            <a:ea typeface="Segoe UI" pitchFamily="34" charset="0"/>
            <a:cs typeface="Segoe UI" pitchFamily="34" charset="0"/>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0.00218</cdr:x>
      <cdr:y>0.94734</cdr:y>
    </cdr:from>
    <cdr:to>
      <cdr:x>1</cdr:x>
      <cdr:y>0.98304</cdr:y>
    </cdr:to>
    <cdr:sp macro="" textlink="">
      <cdr:nvSpPr>
        <cdr:cNvPr id="3" name="Text Box 4"/>
        <cdr:cNvSpPr txBox="1">
          <a:spLocks xmlns:a="http://schemas.openxmlformats.org/drawingml/2006/main" noChangeArrowheads="1"/>
        </cdr:cNvSpPr>
      </cdr:nvSpPr>
      <cdr:spPr bwMode="auto">
        <a:xfrm xmlns:a="http://schemas.openxmlformats.org/drawingml/2006/main">
          <a:off x="17369" y="10148659"/>
          <a:ext cx="7950013" cy="382503"/>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             denominators: T1 = 857,522; T2 = 886,161; T3 = 933,288</a:t>
          </a:r>
        </a:p>
        <a:p xmlns:a="http://schemas.openxmlformats.org/drawingml/2006/main">
          <a:pPr algn="l" rtl="0">
            <a:defRPr sz="1000"/>
          </a:pPr>
          <a:endPar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rtl="0">
            <a:defRPr sz="1000"/>
          </a:pPr>
          <a:endParaRPr lang="en-CA" sz="105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4.6609E-7</cdr:y>
    </cdr:from>
    <cdr:to>
      <cdr:x>1</cdr:x>
      <cdr:y>0.07436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4"/>
          <a:ext cx="6381750" cy="63817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7.21: Most Common Reasons for Acute Care Hospital Days in Manitoba,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Average annual crude percent* of hospital days (all ages)</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65631" cy="8546123"/>
    <xdr:graphicFrame macro="">
      <xdr:nvGraphicFramePr>
        <xdr:cNvPr id="2" name="Chart 1" descr="Clustered bar graph showing the most common reasons for acute care hospital days in Southern Health-Santé Sud for the years 2012/13, 2017/18, and 2022/23. The average annual crude percentage of hospital days attributed to each cause is displayed for each time period. Each region has three bars, one for each year. Causes of hospital days include mental illness, health status and contact, circulatory, injury and poisoning, respiratory, digestive, ill-defined conditions, musculoskeletal, cancer, pregnancy and birth, and all others.">
          <a:extLst>
            <a:ext uri="{FF2B5EF4-FFF2-40B4-BE49-F238E27FC236}">
              <a16:creationId xmlns:a16="http://schemas.microsoft.com/office/drawing/2014/main" id="{97B196F6-A0E3-B504-A7B9-FCE6717E3B92}"/>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0.00218</cdr:x>
      <cdr:y>0.9442</cdr:y>
    </cdr:from>
    <cdr:to>
      <cdr:x>1</cdr:x>
      <cdr:y>0.97929</cdr:y>
    </cdr:to>
    <cdr:sp macro="" textlink="">
      <cdr:nvSpPr>
        <cdr:cNvPr id="3" name="Text Box 4"/>
        <cdr:cNvSpPr txBox="1">
          <a:spLocks xmlns:a="http://schemas.openxmlformats.org/drawingml/2006/main" noChangeArrowheads="1"/>
        </cdr:cNvSpPr>
      </cdr:nvSpPr>
      <cdr:spPr bwMode="auto">
        <a:xfrm xmlns:a="http://schemas.openxmlformats.org/drawingml/2006/main">
          <a:off x="17369" y="10115041"/>
          <a:ext cx="7950013" cy="37587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             denominators: T1 = 109,018; T2 = 114,998; T3 = 113,442</a:t>
          </a:r>
        </a:p>
        <a:p xmlns:a="http://schemas.openxmlformats.org/drawingml/2006/main">
          <a:pPr algn="l" rtl="0">
            <a:defRPr sz="1000"/>
          </a:pPr>
          <a:endPar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rtl="0">
            <a:defRPr sz="1000"/>
          </a:pPr>
          <a:endParaRPr lang="en-CA" sz="105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4.6609E-7</cdr:y>
    </cdr:from>
    <cdr:to>
      <cdr:x>1</cdr:x>
      <cdr:y>0.07436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4"/>
          <a:ext cx="6381750" cy="63817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7.22: Reasons for Acute Care Hospital Days in Southern Health-Santé Sud,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Average annual crude percent* of hospital days (all ages)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65631" cy="8546123"/>
    <xdr:graphicFrame macro="">
      <xdr:nvGraphicFramePr>
        <xdr:cNvPr id="2" name="Chart 1" descr="Clustered bar graph showing the most common reasons for acute care hospital days in Winnipeg for the years 2012/13, 2017/18, and 2022/23. The average annual crude percentage of hospital days attributed to each cause is displayed for each time period. Each region has three bars, one for each year. Causes of hospital days include mental illness, health status and contact, circulatory, injury and poisoning, respiratory, digestive, ill-defined conditions, musculoskeletal, cancer, pregnancy and birth, and all others.">
          <a:extLst>
            <a:ext uri="{FF2B5EF4-FFF2-40B4-BE49-F238E27FC236}">
              <a16:creationId xmlns:a16="http://schemas.microsoft.com/office/drawing/2014/main" id="{552B1E61-C3C1-B0EC-8773-72BEE9D8E5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0.00218</cdr:x>
      <cdr:y>0.9442</cdr:y>
    </cdr:from>
    <cdr:to>
      <cdr:x>1</cdr:x>
      <cdr:y>0.98429</cdr:y>
    </cdr:to>
    <cdr:sp macro="" textlink="">
      <cdr:nvSpPr>
        <cdr:cNvPr id="3" name="Text Box 4"/>
        <cdr:cNvSpPr txBox="1">
          <a:spLocks xmlns:a="http://schemas.openxmlformats.org/drawingml/2006/main" noChangeArrowheads="1"/>
        </cdr:cNvSpPr>
      </cdr:nvSpPr>
      <cdr:spPr bwMode="auto">
        <a:xfrm xmlns:a="http://schemas.openxmlformats.org/drawingml/2006/main">
          <a:off x="17369" y="10115040"/>
          <a:ext cx="7950013" cy="42953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             denominators: T1 = 417,428; T2 = 442,392; T3 = 478,921</a:t>
          </a:r>
        </a:p>
        <a:p xmlns:a="http://schemas.openxmlformats.org/drawingml/2006/main">
          <a:pPr algn="l" rtl="0">
            <a:defRPr sz="1000"/>
          </a:pPr>
          <a:endPar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rtl="0">
            <a:defRPr sz="1000"/>
          </a:pPr>
          <a:endParaRPr lang="en-CA" sz="105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4.6609E-7</cdr:y>
    </cdr:from>
    <cdr:to>
      <cdr:x>1</cdr:x>
      <cdr:y>0.07436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4"/>
          <a:ext cx="6381750" cy="63817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7.23: Reasons for Acute Care Hospital Days in Winnipeg RHA,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Average annual crude percent* of hospital days (all ages)</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6365631" cy="8546123"/>
    <xdr:graphicFrame macro="">
      <xdr:nvGraphicFramePr>
        <xdr:cNvPr id="2" name="Chart 1" descr="Clustered bar graph showing the most common reasons for acute care hospital days in Interlake-Eastern for the years 2012/13, 2017/18, and 2022/23. The average annual crude percentage of hospital days attributed to each cause is displayed for each time period. Each region has three bars, one for each year. Causes of hospital days include mental illness, health status and contact, circulatory, injury and poisoning, respiratory, digestive, ill-defined conditions, musculoskeletal, cancer, pregnancy and birth, and all others.">
          <a:extLst>
            <a:ext uri="{FF2B5EF4-FFF2-40B4-BE49-F238E27FC236}">
              <a16:creationId xmlns:a16="http://schemas.microsoft.com/office/drawing/2014/main" id="{4D01A8E7-F438-2DC3-FF28-5A5A56A60BF9}"/>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0.00218</cdr:x>
      <cdr:y>0.94525</cdr:y>
    </cdr:from>
    <cdr:to>
      <cdr:x>1</cdr:x>
      <cdr:y>0.98054</cdr:y>
    </cdr:to>
    <cdr:sp macro="" textlink="">
      <cdr:nvSpPr>
        <cdr:cNvPr id="3" name="Text Box 4"/>
        <cdr:cNvSpPr txBox="1">
          <a:spLocks xmlns:a="http://schemas.openxmlformats.org/drawingml/2006/main" noChangeArrowheads="1"/>
        </cdr:cNvSpPr>
      </cdr:nvSpPr>
      <cdr:spPr bwMode="auto">
        <a:xfrm xmlns:a="http://schemas.openxmlformats.org/drawingml/2006/main">
          <a:off x="17369" y="10126247"/>
          <a:ext cx="7950013" cy="37808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             denominators: T1 = 83,994; T2 = 86,565; T3 = 86,384</a:t>
          </a:r>
        </a:p>
        <a:p xmlns:a="http://schemas.openxmlformats.org/drawingml/2006/main">
          <a:pPr algn="l" rtl="0">
            <a:defRPr sz="1000"/>
          </a:pPr>
          <a:endPar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rtl="0">
            <a:defRPr sz="1000"/>
          </a:pPr>
          <a:endParaRPr lang="en-CA" sz="105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4.6609E-7</cdr:y>
    </cdr:from>
    <cdr:to>
      <cdr:x>1</cdr:x>
      <cdr:y>0.07436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4"/>
          <a:ext cx="6381750" cy="63817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7.24: Reasons for Acute Care Hospital Days in Interlake-Eastern RHA,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Average annual crude percent* of hospital days (all ages)</a:t>
          </a: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6365631" cy="8546123"/>
    <xdr:graphicFrame macro="">
      <xdr:nvGraphicFramePr>
        <xdr:cNvPr id="2" name="Chart 1" descr="Clustered bar graph showing the most common reasons for acute care hospital days in Prairie Mountain Health  for the years 2012/13, 2017/18, and 2022/23. The average annual crude percentage of hospital days attributed to each cause is displayed for each time period. Each region has three bars, one for each year. Causes of hospital days include mental illness, health status and contact, circulatory, injury and poisoning, respiratory, digestive, ill-defined conditions, musculoskeletal, cancer, pregnancy and birth, and all others.">
          <a:extLst>
            <a:ext uri="{FF2B5EF4-FFF2-40B4-BE49-F238E27FC236}">
              <a16:creationId xmlns:a16="http://schemas.microsoft.com/office/drawing/2014/main" id="{B5B08718-75D5-91EA-4AA2-E73E6066D739}"/>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B3:H14" totalsRowShown="0" headerRowDxfId="8" headerRowBorderDxfId="7" tableBorderDxfId="6" headerRowCellStyle="Main heading X midde">
  <tableColumns count="7">
    <tableColumn id="1" xr3:uid="{13204934-9070-47FA-BCE4-2E126490146A}" name="Region"/>
    <tableColumn id="2" xr3:uid="{9D13B654-D55D-4E61-A4A1-B01F394BFA69}" name="Number observed_x000a_per year in 2012/13" dataDxfId="5">
      <calculatedColumnFormula>IF('Raw Data'!L8="s","s",'Raw Data'!C8)</calculatedColumnFormula>
    </tableColumn>
    <tableColumn id="3" xr3:uid="{E609746C-577D-448D-A2D5-107C5EC3FC4F}" name="Crude _x000a_percent in 2012/13" dataDxfId="4">
      <calculatedColumnFormula>IF('Raw Data'!L8="s","s",'Raw Data'!E8*100)</calculatedColumnFormula>
    </tableColumn>
    <tableColumn id="4" xr3:uid="{E905B87B-6CF6-472D-A463-4DD4DF0F4579}" name="Number observed_x000a_per year in 2017/18" dataDxfId="3">
      <calculatedColumnFormula>IF('Raw Data'!M8="s","s",'Raw Data'!F8)</calculatedColumnFormula>
    </tableColumn>
    <tableColumn id="5" xr3:uid="{42AC696E-0C0F-41CD-87FE-48FEB719A977}" name="Crude _x000a_percent in 2017/18" dataDxfId="2">
      <calculatedColumnFormula>IF('Raw Data'!M8="s","s",'Raw Data'!H8*100)</calculatedColumnFormula>
    </tableColumn>
    <tableColumn id="6" xr3:uid="{98A3EF03-EBD3-4B5B-968D-B7D8D08DA0B7}" name="Number observed_x000a_per year in 2022/23" dataDxfId="1">
      <calculatedColumnFormula>IF('Raw Data'!N8="s","s",'Raw Data'!I8)</calculatedColumnFormula>
    </tableColumn>
    <tableColumn id="12" xr3:uid="{99B711D0-E2B7-4818-8B64-BF6600B64A94}" name="Crude _x000a_percent in 2022/232" dataDxfId="0">
      <calculatedColumnFormula>IF('Raw Data'!N8="s","s",'Raw Data'!K8*100)</calculatedColumnFormula>
    </tableColumn>
  </tableColumns>
  <tableStyleInfo name="Dark Teal 4" showFirstColumn="0"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C05A65-469F-4838-81BD-6E2B2347C4CA}">
  <dimension ref="A1:AG73"/>
  <sheetViews>
    <sheetView topLeftCell="B4" workbookViewId="0"/>
  </sheetViews>
  <sheetFormatPr defaultRowHeight="14.4" x14ac:dyDescent="0.3"/>
  <cols>
    <col min="1" max="1" width="5.88671875" customWidth="1"/>
    <col min="2" max="2" width="25.5546875" style="10" customWidth="1"/>
    <col min="3" max="3" width="27.88671875" style="10" customWidth="1"/>
    <col min="4" max="4" width="25.5546875" style="10" customWidth="1"/>
    <col min="5" max="5" width="37.6640625" style="10" customWidth="1"/>
    <col min="6" max="6" width="64.88671875" style="10" customWidth="1"/>
    <col min="8" max="8" width="11.88671875" style="11" bestFit="1" customWidth="1"/>
    <col min="9" max="9" width="7.5546875" style="10" bestFit="1" customWidth="1"/>
    <col min="10" max="10" width="10.44140625" style="5" customWidth="1"/>
    <col min="11" max="12" width="11.44140625" style="6" customWidth="1"/>
    <col min="13" max="13" width="15.109375" style="6" customWidth="1"/>
    <col min="14" max="14" width="2.5546875" style="6" customWidth="1"/>
    <col min="15" max="15" width="9.109375" style="9" bestFit="1" customWidth="1"/>
    <col min="16" max="16" width="11.6640625" style="8" bestFit="1" customWidth="1"/>
    <col min="17" max="17" width="10.6640625" bestFit="1" customWidth="1"/>
    <col min="18" max="18" width="10.44140625" bestFit="1" customWidth="1"/>
    <col min="19" max="19" width="16.33203125" customWidth="1"/>
    <col min="20" max="20" width="12.109375" bestFit="1" customWidth="1"/>
    <col min="21" max="21" width="12.44140625" bestFit="1" customWidth="1"/>
    <col min="22" max="22" width="24.44140625" bestFit="1" customWidth="1"/>
    <col min="23" max="23" width="16.109375" customWidth="1"/>
    <col min="24" max="25" width="16.109375" style="3" customWidth="1"/>
    <col min="26" max="28" width="15.33203125" style="3" bestFit="1" customWidth="1"/>
    <col min="29" max="29" width="2.88671875" style="3" customWidth="1"/>
    <col min="30" max="30" width="14.44140625" style="3" customWidth="1"/>
    <col min="31" max="31" width="12.33203125" style="3" customWidth="1"/>
    <col min="32" max="33" width="15.33203125" style="3" bestFit="1" customWidth="1"/>
  </cols>
  <sheetData>
    <row r="1" spans="1:33" s="37" customFormat="1" x14ac:dyDescent="0.3">
      <c r="B1" s="38"/>
      <c r="C1" s="39"/>
      <c r="D1" s="39"/>
      <c r="E1" s="39"/>
      <c r="F1" s="39"/>
      <c r="H1" s="40"/>
      <c r="I1" s="39"/>
      <c r="J1" s="41"/>
      <c r="K1" s="42"/>
      <c r="L1" s="42"/>
      <c r="M1" s="42"/>
      <c r="N1" s="42"/>
      <c r="O1" s="43"/>
      <c r="P1" s="44"/>
      <c r="X1" s="45"/>
      <c r="Y1" s="45"/>
      <c r="Z1" s="45"/>
      <c r="AA1" s="45"/>
      <c r="AB1" s="45"/>
      <c r="AC1" s="45"/>
      <c r="AD1" s="45"/>
      <c r="AE1" s="45"/>
      <c r="AF1" s="45"/>
      <c r="AG1" s="45"/>
    </row>
    <row r="2" spans="1:33" s="37" customFormat="1" x14ac:dyDescent="0.3">
      <c r="B2" s="38"/>
      <c r="C2" s="46"/>
      <c r="D2" s="39"/>
      <c r="E2" s="39"/>
      <c r="F2" s="39"/>
      <c r="H2" s="40"/>
      <c r="I2" s="39"/>
      <c r="J2" s="41"/>
      <c r="K2" s="42"/>
      <c r="L2" s="42"/>
      <c r="M2" s="42"/>
      <c r="N2" s="42"/>
      <c r="O2" s="43"/>
      <c r="P2" s="44"/>
      <c r="X2" s="45"/>
      <c r="Y2" s="45"/>
      <c r="Z2" s="45"/>
      <c r="AA2" s="45"/>
      <c r="AB2" s="45"/>
      <c r="AC2" s="45"/>
      <c r="AD2" s="45"/>
      <c r="AE2" s="45"/>
      <c r="AF2" s="45"/>
      <c r="AG2" s="45"/>
    </row>
    <row r="3" spans="1:33" x14ac:dyDescent="0.3">
      <c r="B3" s="10" t="str">
        <f>'Raw Data'!A4</f>
        <v>Top Ten Causes for Days in Hospital for Acute Care by RHA &amp; ICD-10-CA Chapter, 2012/13, 2017/18 &amp; 2022/23</v>
      </c>
    </row>
    <row r="5" spans="1:33" x14ac:dyDescent="0.3">
      <c r="B5" s="10" t="str">
        <f>'Raw Data'!A6</f>
        <v xml:space="preserve">date:    August 19, 2024 </v>
      </c>
    </row>
    <row r="6" spans="1:33" x14ac:dyDescent="0.3">
      <c r="AF6"/>
      <c r="AG6"/>
    </row>
    <row r="7" spans="1:33" s="2" customFormat="1" x14ac:dyDescent="0.3">
      <c r="A7" s="2" t="s">
        <v>16</v>
      </c>
      <c r="B7" s="1" t="s">
        <v>35</v>
      </c>
      <c r="C7" s="1" t="s">
        <v>34</v>
      </c>
      <c r="D7" s="2" t="s">
        <v>56</v>
      </c>
      <c r="E7" s="1" t="s">
        <v>36</v>
      </c>
      <c r="F7" s="1" t="s">
        <v>33</v>
      </c>
      <c r="G7" s="4" t="s">
        <v>13</v>
      </c>
      <c r="H7" s="4" t="s">
        <v>14</v>
      </c>
      <c r="I7" s="4" t="s">
        <v>15</v>
      </c>
      <c r="J7" s="7"/>
    </row>
    <row r="8" spans="1:33" x14ac:dyDescent="0.3">
      <c r="A8">
        <v>1</v>
      </c>
      <c r="B8" s="12" t="s">
        <v>0</v>
      </c>
      <c r="C8" s="12" t="str">
        <f>IF(OR(G8="s",H8="s",I8="s"),CONCATENATE(D8," (s)"),D8)</f>
        <v>Mental Illness</v>
      </c>
      <c r="D8" s="12" t="str">
        <f>VLOOKUP(F8,'Labels List'!$A$4:$B$14,2,FALSE)</f>
        <v>Mental Illness</v>
      </c>
      <c r="E8" s="12" t="str">
        <f>'Raw Data'!A8</f>
        <v>SO Southern Health-Sante Sud</v>
      </c>
      <c r="F8" s="12" t="str">
        <f>'Raw Data'!B8</f>
        <v>05 Mental and behavioural disorders (F00-F99)</v>
      </c>
      <c r="G8" s="33">
        <f>IF('Raw Data'!L8="s","s",'Raw Data'!D8)</f>
        <v>5.5467904383000004</v>
      </c>
      <c r="H8" s="33">
        <f>IF('Raw Data'!M8="s","s",'Raw Data'!G8)</f>
        <v>6.8462060210000004</v>
      </c>
      <c r="I8" s="33">
        <f>IF('Raw Data'!N8="S","s",'Raw Data'!J8)</f>
        <v>7.5968336242000003</v>
      </c>
      <c r="J8" s="6"/>
      <c r="K8" s="13"/>
      <c r="L8"/>
      <c r="M8" s="12"/>
      <c r="N8"/>
      <c r="O8"/>
      <c r="P8"/>
      <c r="R8" s="3"/>
      <c r="S8" s="3"/>
      <c r="T8" s="3"/>
      <c r="U8" s="3"/>
      <c r="V8" s="3"/>
      <c r="W8" s="3"/>
      <c r="Z8"/>
      <c r="AA8"/>
      <c r="AB8"/>
      <c r="AC8"/>
      <c r="AD8"/>
      <c r="AE8"/>
      <c r="AF8"/>
      <c r="AG8"/>
    </row>
    <row r="9" spans="1:33" x14ac:dyDescent="0.3">
      <c r="C9" s="12" t="str">
        <f t="shared" ref="C9:C72" si="0">IF(OR(G9="s",H9="s",I9="s"),CONCATENATE(D9," (s)"),D9)</f>
        <v>Health Status and Contact</v>
      </c>
      <c r="D9" s="12" t="str">
        <f>VLOOKUP(F9,'Labels List'!$A$4:$B$14,2,FALSE)</f>
        <v>Health Status and Contact</v>
      </c>
      <c r="E9" s="12" t="str">
        <f>'Raw Data'!A9</f>
        <v>SO Southern Health-Sante Sud</v>
      </c>
      <c r="F9" s="12" t="str">
        <f>'Raw Data'!B9</f>
        <v>21 Factors influencing health status and contact with health services (Z00-Z99)</v>
      </c>
      <c r="G9" s="33">
        <f>IF('Raw Data'!L9="s","s",'Raw Data'!D9)</f>
        <v>18.04014016</v>
      </c>
      <c r="H9" s="33">
        <f>IF('Raw Data'!M9="s","s",'Raw Data'!G9)</f>
        <v>18.352493086999999</v>
      </c>
      <c r="I9" s="33">
        <f>IF('Raw Data'!N9="S","s",'Raw Data'!J9)</f>
        <v>18.376791663999999</v>
      </c>
      <c r="J9" s="6"/>
      <c r="K9" s="13"/>
      <c r="L9"/>
      <c r="M9" s="12"/>
      <c r="N9"/>
      <c r="O9"/>
      <c r="P9"/>
      <c r="R9" s="3"/>
      <c r="S9" s="3"/>
      <c r="T9" s="3"/>
      <c r="U9" s="3"/>
      <c r="V9" s="3"/>
      <c r="W9" s="3"/>
      <c r="Z9"/>
      <c r="AA9"/>
      <c r="AB9"/>
      <c r="AC9"/>
      <c r="AD9"/>
      <c r="AE9"/>
      <c r="AF9"/>
      <c r="AG9"/>
    </row>
    <row r="10" spans="1:33" x14ac:dyDescent="0.3">
      <c r="C10" s="12" t="str">
        <f t="shared" si="0"/>
        <v>Circulatory</v>
      </c>
      <c r="D10" s="12" t="str">
        <f>VLOOKUP(F10,'Labels List'!$A$4:$B$14,2,FALSE)</f>
        <v>Circulatory</v>
      </c>
      <c r="E10" s="12" t="str">
        <f>'Raw Data'!A10</f>
        <v>SO Southern Health-Sante Sud</v>
      </c>
      <c r="F10" s="12" t="str">
        <f>'Raw Data'!B10</f>
        <v>09 Diseases of the circulatory system (I00-I99)</v>
      </c>
      <c r="G10" s="33">
        <f>IF('Raw Data'!L10="s","s",'Raw Data'!D10)</f>
        <v>10.543213047</v>
      </c>
      <c r="H10" s="33">
        <f>IF('Raw Data'!M10="s","s",'Raw Data'!G10)</f>
        <v>11.450633924</v>
      </c>
      <c r="I10" s="33">
        <f>IF('Raw Data'!N10="S","s",'Raw Data'!J10)</f>
        <v>11.863331041</v>
      </c>
      <c r="J10" s="6"/>
      <c r="K10" s="13"/>
      <c r="L10"/>
      <c r="M10" s="12"/>
      <c r="N10"/>
      <c r="O10"/>
      <c r="P10"/>
      <c r="R10" s="3"/>
      <c r="S10" s="3"/>
      <c r="T10" s="3"/>
      <c r="U10" s="3"/>
      <c r="V10" s="3"/>
      <c r="W10" s="3"/>
      <c r="Z10"/>
      <c r="AA10"/>
      <c r="AB10"/>
      <c r="AC10"/>
      <c r="AD10"/>
      <c r="AE10"/>
      <c r="AF10"/>
      <c r="AG10"/>
    </row>
    <row r="11" spans="1:33" x14ac:dyDescent="0.3">
      <c r="C11" s="12" t="str">
        <f t="shared" si="0"/>
        <v>Injury and Poisoning</v>
      </c>
      <c r="D11" s="12" t="str">
        <f>VLOOKUP(F11,'Labels List'!$A$4:$B$14,2,FALSE)</f>
        <v>Injury and Poisoning</v>
      </c>
      <c r="E11" s="12" t="str">
        <f>'Raw Data'!A11</f>
        <v>SO Southern Health-Sante Sud</v>
      </c>
      <c r="F11" s="12" t="str">
        <f>'Raw Data'!B11</f>
        <v>19 Injury, poisoning and certain other consequences of external causes (S00-T98)</v>
      </c>
      <c r="G11" s="33">
        <f>IF('Raw Data'!L11="s","s",'Raw Data'!D11)</f>
        <v>8.1078354032999993</v>
      </c>
      <c r="H11" s="33">
        <f>IF('Raw Data'!M11="s","s",'Raw Data'!G11)</f>
        <v>8.5175394354999998</v>
      </c>
      <c r="I11" s="33">
        <f>IF('Raw Data'!N11="S","s",'Raw Data'!J11)</f>
        <v>8.1363163555</v>
      </c>
      <c r="J11" s="6"/>
      <c r="K11" s="13"/>
      <c r="L11"/>
      <c r="M11" s="12"/>
      <c r="N11"/>
      <c r="O11"/>
      <c r="P11"/>
      <c r="R11" s="3"/>
      <c r="S11" s="3"/>
      <c r="T11" s="3"/>
      <c r="U11" s="3"/>
      <c r="V11" s="3"/>
      <c r="W11" s="3"/>
      <c r="Z11"/>
      <c r="AA11"/>
      <c r="AB11"/>
      <c r="AC11"/>
      <c r="AD11"/>
      <c r="AE11"/>
      <c r="AF11"/>
      <c r="AG11"/>
    </row>
    <row r="12" spans="1:33" x14ac:dyDescent="0.3">
      <c r="C12" s="12" t="str">
        <f t="shared" si="0"/>
        <v>Respiratory</v>
      </c>
      <c r="D12" s="12" t="str">
        <f>VLOOKUP(F12,'Labels List'!$A$4:$B$14,2,FALSE)</f>
        <v>Respiratory</v>
      </c>
      <c r="E12" s="12" t="str">
        <f>'Raw Data'!A12</f>
        <v>SO Southern Health-Sante Sud</v>
      </c>
      <c r="F12" s="12" t="str">
        <f>'Raw Data'!B12</f>
        <v>10 Diseases of the respiratory system (J00-J99)</v>
      </c>
      <c r="G12" s="33">
        <f>IF('Raw Data'!L12="s","s",'Raw Data'!D12)</f>
        <v>8.3848538772999994</v>
      </c>
      <c r="H12" s="33">
        <f>IF('Raw Data'!M12="s","s",'Raw Data'!G12)</f>
        <v>7.6018713369000004</v>
      </c>
      <c r="I12" s="33">
        <f>IF('Raw Data'!N12="S","s",'Raw Data'!J12)</f>
        <v>6.2974912290000002</v>
      </c>
      <c r="J12" s="6"/>
      <c r="K12" s="13"/>
      <c r="L12"/>
      <c r="M12" s="12"/>
      <c r="N12"/>
      <c r="O12"/>
      <c r="P12"/>
      <c r="R12" s="3"/>
      <c r="S12" s="3"/>
      <c r="T12" s="3"/>
      <c r="U12" s="3"/>
      <c r="V12" s="3"/>
      <c r="W12" s="3"/>
      <c r="Z12"/>
      <c r="AA12"/>
      <c r="AB12"/>
      <c r="AC12"/>
      <c r="AD12"/>
      <c r="AE12"/>
      <c r="AF12"/>
      <c r="AG12"/>
    </row>
    <row r="13" spans="1:33" x14ac:dyDescent="0.3">
      <c r="C13" s="12" t="str">
        <f t="shared" si="0"/>
        <v>Digestive</v>
      </c>
      <c r="D13" s="12" t="str">
        <f>VLOOKUP(F13,'Labels List'!$A$4:$B$14,2,FALSE)</f>
        <v>Digestive</v>
      </c>
      <c r="E13" s="12" t="str">
        <f>'Raw Data'!A13</f>
        <v>SO Southern Health-Sante Sud</v>
      </c>
      <c r="F13" s="12" t="str">
        <f>'Raw Data'!B13</f>
        <v>11 Diseases of the digestive system (K00-K93)</v>
      </c>
      <c r="G13" s="33">
        <f>IF('Raw Data'!L13="s","s",'Raw Data'!D13)</f>
        <v>8.2344200040000004</v>
      </c>
      <c r="H13" s="33">
        <f>IF('Raw Data'!M13="s","s",'Raw Data'!G13)</f>
        <v>7.1818640324</v>
      </c>
      <c r="I13" s="33">
        <f>IF('Raw Data'!N13="S","s",'Raw Data'!J13)</f>
        <v>7.7528604926</v>
      </c>
      <c r="J13" s="6"/>
      <c r="K13" s="13"/>
      <c r="L13"/>
      <c r="M13" s="12"/>
      <c r="N13"/>
      <c r="O13"/>
      <c r="P13"/>
      <c r="R13" s="3"/>
      <c r="S13" s="3"/>
      <c r="T13" s="3"/>
      <c r="U13" s="3"/>
      <c r="V13" s="3"/>
      <c r="W13" s="3"/>
      <c r="Z13"/>
      <c r="AA13"/>
      <c r="AB13"/>
      <c r="AC13"/>
      <c r="AD13"/>
      <c r="AE13"/>
      <c r="AF13"/>
      <c r="AG13"/>
    </row>
    <row r="14" spans="1:33" x14ac:dyDescent="0.3">
      <c r="C14" s="12" t="str">
        <f t="shared" si="0"/>
        <v>Ill-defined Conditions</v>
      </c>
      <c r="D14" s="12" t="str">
        <f>VLOOKUP(F14,'Labels List'!$A$4:$B$14,2,FALSE)</f>
        <v>Ill-defined Conditions</v>
      </c>
      <c r="E14" s="12" t="str">
        <f>'Raw Data'!A14</f>
        <v>SO Southern Health-Sante Sud</v>
      </c>
      <c r="F14" s="12" t="str">
        <f>'Raw Data'!B14</f>
        <v>18 Symptoms, signs and abnormal clinical and laboratory findings, not elsewhere classified (R00-R99)</v>
      </c>
      <c r="G14" s="33">
        <f>IF('Raw Data'!L14="s","s",'Raw Data'!D14)</f>
        <v>6.2861178887999998</v>
      </c>
      <c r="H14" s="33">
        <f>IF('Raw Data'!M14="s","s",'Raw Data'!G14)</f>
        <v>5.6714029808999999</v>
      </c>
      <c r="I14" s="33">
        <f>IF('Raw Data'!N14="S","s",'Raw Data'!J14)</f>
        <v>7.0317871688000002</v>
      </c>
      <c r="J14" s="6"/>
      <c r="K14" s="13"/>
      <c r="L14"/>
      <c r="M14" s="12"/>
      <c r="N14"/>
      <c r="O14"/>
      <c r="P14"/>
      <c r="R14" s="3"/>
      <c r="S14" s="3"/>
      <c r="T14" s="3"/>
      <c r="U14" s="3"/>
      <c r="V14" s="3"/>
      <c r="W14" s="3"/>
      <c r="Z14"/>
      <c r="AA14"/>
      <c r="AB14"/>
      <c r="AC14"/>
      <c r="AD14"/>
      <c r="AE14"/>
      <c r="AF14"/>
      <c r="AG14"/>
    </row>
    <row r="15" spans="1:33" x14ac:dyDescent="0.3">
      <c r="C15" s="12" t="str">
        <f t="shared" si="0"/>
        <v>Musculoskeletal</v>
      </c>
      <c r="D15" s="12" t="str">
        <f>VLOOKUP(F15,'Labels List'!$A$4:$B$14,2,FALSE)</f>
        <v>Musculoskeletal</v>
      </c>
      <c r="E15" s="12" t="str">
        <f>'Raw Data'!A15</f>
        <v>SO Southern Health-Sante Sud</v>
      </c>
      <c r="F15" s="12" t="str">
        <f>'Raw Data'!B15</f>
        <v>13 Diseases of the musculoskeletal system and connective tissue (M00-M99)</v>
      </c>
      <c r="G15" s="33">
        <f>IF('Raw Data'!L15="s","s",'Raw Data'!D15)</f>
        <v>4.9239575116000003</v>
      </c>
      <c r="H15" s="33">
        <f>IF('Raw Data'!M15="s","s",'Raw Data'!G15)</f>
        <v>5.0131306631000001</v>
      </c>
      <c r="I15" s="33">
        <f>IF('Raw Data'!N15="S","s",'Raw Data'!J15)</f>
        <v>4.4101831773000004</v>
      </c>
      <c r="J15" s="6"/>
      <c r="K15" s="13"/>
      <c r="L15"/>
      <c r="M15" s="12"/>
      <c r="N15"/>
      <c r="O15"/>
      <c r="P15"/>
      <c r="R15" s="3"/>
      <c r="S15" s="3"/>
      <c r="T15" s="3"/>
      <c r="U15" s="3"/>
      <c r="V15" s="3"/>
      <c r="W15" s="3"/>
      <c r="Z15"/>
      <c r="AA15"/>
      <c r="AB15"/>
      <c r="AC15"/>
      <c r="AD15"/>
      <c r="AE15"/>
      <c r="AF15"/>
      <c r="AG15"/>
    </row>
    <row r="16" spans="1:33" x14ac:dyDescent="0.3">
      <c r="C16" s="12" t="str">
        <f t="shared" si="0"/>
        <v>Cancer</v>
      </c>
      <c r="D16" s="12" t="str">
        <f>VLOOKUP(F16,'Labels List'!$A$4:$B$14,2,FALSE)</f>
        <v>Cancer</v>
      </c>
      <c r="E16" s="12" t="str">
        <f>'Raw Data'!A16</f>
        <v>SO Southern Health-Sante Sud</v>
      </c>
      <c r="F16" s="12" t="str">
        <f>'Raw Data'!B16</f>
        <v>02 Cancer (C00-D48)</v>
      </c>
      <c r="G16" s="33">
        <f>IF('Raw Data'!L16="s","s",'Raw Data'!D16)</f>
        <v>7.7308334402999996</v>
      </c>
      <c r="H16" s="33">
        <f>IF('Raw Data'!M16="s","s",'Raw Data'!G16)</f>
        <v>6.3627193516</v>
      </c>
      <c r="I16" s="33">
        <f>IF('Raw Data'!N16="S","s",'Raw Data'!J16)</f>
        <v>5.4151019904000002</v>
      </c>
      <c r="J16" s="6"/>
      <c r="K16" s="13"/>
      <c r="L16"/>
      <c r="M16" s="12"/>
      <c r="N16"/>
      <c r="O16"/>
      <c r="P16"/>
      <c r="R16" s="3"/>
      <c r="S16" s="3"/>
      <c r="T16" s="3"/>
      <c r="U16" s="3"/>
      <c r="V16" s="3"/>
      <c r="W16" s="3"/>
      <c r="Z16"/>
      <c r="AA16"/>
      <c r="AB16"/>
      <c r="AC16"/>
      <c r="AD16"/>
      <c r="AE16"/>
      <c r="AF16"/>
      <c r="AG16"/>
    </row>
    <row r="17" spans="1:33" x14ac:dyDescent="0.3">
      <c r="C17" s="12" t="str">
        <f t="shared" si="0"/>
        <v>Pregnancy and Birth</v>
      </c>
      <c r="D17" s="12" t="str">
        <f>VLOOKUP(F17,'Labels List'!$A$4:$B$14,2,FALSE)</f>
        <v>Pregnancy and Birth</v>
      </c>
      <c r="E17" s="12" t="str">
        <f>'Raw Data'!A17</f>
        <v>SO Southern Health-Sante Sud</v>
      </c>
      <c r="F17" s="12" t="str">
        <f>'Raw Data'!B17</f>
        <v>15 Pregnancy, childbirth and the puerperium (O00-O99)</v>
      </c>
      <c r="G17" s="33">
        <f>IF('Raw Data'!L17="s","s",'Raw Data'!D17)</f>
        <v>7.0236107799000003</v>
      </c>
      <c r="H17" s="33">
        <f>IF('Raw Data'!M17="s","s",'Raw Data'!G17)</f>
        <v>6.3775022174</v>
      </c>
      <c r="I17" s="33">
        <f>IF('Raw Data'!N17="S","s",'Raw Data'!J17)</f>
        <v>5.4062869130999998</v>
      </c>
      <c r="J17" s="6"/>
      <c r="K17" s="13"/>
      <c r="L17"/>
      <c r="M17" s="12"/>
      <c r="N17"/>
      <c r="O17"/>
      <c r="P17"/>
      <c r="R17" s="3"/>
      <c r="S17" s="3"/>
      <c r="T17" s="3"/>
      <c r="U17" s="3"/>
      <c r="V17" s="3"/>
      <c r="W17" s="3"/>
      <c r="Z17"/>
      <c r="AA17"/>
      <c r="AB17"/>
      <c r="AC17"/>
      <c r="AD17"/>
      <c r="AE17"/>
      <c r="AF17"/>
      <c r="AG17"/>
    </row>
    <row r="18" spans="1:33" x14ac:dyDescent="0.3">
      <c r="C18" s="12" t="str">
        <f t="shared" si="0"/>
        <v>All Others</v>
      </c>
      <c r="D18" s="12" t="str">
        <f>VLOOKUP(F18,'Labels List'!$A$4:$B$14,2,FALSE)</f>
        <v>All Others</v>
      </c>
      <c r="E18" s="12" t="str">
        <f>'Raw Data'!A18</f>
        <v>SO Southern Health-Sante Sud</v>
      </c>
      <c r="F18" s="12" t="str">
        <f>'Raw Data'!B18</f>
        <v>99 All Others</v>
      </c>
      <c r="G18" s="33">
        <f>IF('Raw Data'!L18="s","s",'Raw Data'!D18)</f>
        <v>15.178227449</v>
      </c>
      <c r="H18" s="33">
        <f>IF('Raw Data'!M18="s","s",'Raw Data'!G18)</f>
        <v>16.624636949999999</v>
      </c>
      <c r="I18" s="33">
        <f>IF('Raw Data'!N18="S","s",'Raw Data'!J18)</f>
        <v>17.713016343</v>
      </c>
      <c r="J18" s="6"/>
      <c r="K18" s="13"/>
      <c r="L18"/>
      <c r="M18" s="12"/>
      <c r="N18"/>
      <c r="O18"/>
      <c r="P18"/>
      <c r="R18" s="3"/>
      <c r="S18" s="3"/>
      <c r="T18" s="3"/>
      <c r="U18" s="3"/>
      <c r="V18" s="3"/>
      <c r="W18" s="3"/>
      <c r="Z18"/>
      <c r="AA18"/>
      <c r="AB18"/>
      <c r="AC18"/>
      <c r="AD18"/>
      <c r="AE18"/>
      <c r="AF18"/>
      <c r="AG18"/>
    </row>
    <row r="19" spans="1:33" x14ac:dyDescent="0.3">
      <c r="A19">
        <v>2</v>
      </c>
      <c r="B19" s="12" t="s">
        <v>0</v>
      </c>
      <c r="C19" s="12" t="str">
        <f t="shared" si="0"/>
        <v>Mental Illness</v>
      </c>
      <c r="D19" s="12" t="str">
        <f>VLOOKUP(F19,'Labels List'!$A$4:$B$14,2,FALSE)</f>
        <v>Mental Illness</v>
      </c>
      <c r="E19" s="12" t="str">
        <f>'Raw Data'!A19</f>
        <v>WP Winnipeg RHA</v>
      </c>
      <c r="F19" s="12" t="str">
        <f>'Raw Data'!B19</f>
        <v>05 Mental and behavioural disorders (F00-F99)</v>
      </c>
      <c r="G19" s="33">
        <f>IF('Raw Data'!L19="s","s",'Raw Data'!D19)</f>
        <v>15.411999195</v>
      </c>
      <c r="H19" s="33">
        <f>IF('Raw Data'!M19="s","s",'Raw Data'!G19)</f>
        <v>14.148763991999999</v>
      </c>
      <c r="I19" s="33">
        <f>IF('Raw Data'!N19="S","s",'Raw Data'!J19)</f>
        <v>14.204430375999999</v>
      </c>
      <c r="J19" s="6"/>
      <c r="K19" s="13"/>
      <c r="L19"/>
      <c r="M19" s="12"/>
      <c r="N19"/>
      <c r="O19"/>
      <c r="P19"/>
      <c r="R19" s="3"/>
      <c r="S19" s="3"/>
      <c r="T19" s="3"/>
      <c r="U19" s="3"/>
      <c r="V19" s="3"/>
      <c r="W19" s="3"/>
      <c r="Z19"/>
      <c r="AA19"/>
      <c r="AB19"/>
      <c r="AC19"/>
      <c r="AD19"/>
      <c r="AE19"/>
      <c r="AF19"/>
      <c r="AG19"/>
    </row>
    <row r="20" spans="1:33" x14ac:dyDescent="0.3">
      <c r="B20" s="12"/>
      <c r="C20" s="12" t="str">
        <f t="shared" si="0"/>
        <v>Health Status and Contact</v>
      </c>
      <c r="D20" s="12" t="str">
        <f>VLOOKUP(F20,'Labels List'!$A$4:$B$14,2,FALSE)</f>
        <v>Health Status and Contact</v>
      </c>
      <c r="E20" s="12" t="str">
        <f>'Raw Data'!A20</f>
        <v>WP Winnipeg RHA</v>
      </c>
      <c r="F20" s="12" t="str">
        <f>'Raw Data'!B20</f>
        <v>21 Factors influencing health status and contact with health services (Z00-Z99)</v>
      </c>
      <c r="G20" s="33">
        <f>IF('Raw Data'!L20="s","s",'Raw Data'!D20)</f>
        <v>6.8239313127000001</v>
      </c>
      <c r="H20" s="33">
        <f>IF('Raw Data'!M20="s","s",'Raw Data'!G20)</f>
        <v>7.7352212516999996</v>
      </c>
      <c r="I20" s="33">
        <f>IF('Raw Data'!N20="S","s",'Raw Data'!J20)</f>
        <v>8.6308597869000003</v>
      </c>
      <c r="J20" s="6"/>
      <c r="K20" s="13"/>
      <c r="L20"/>
      <c r="M20" s="12"/>
      <c r="N20"/>
      <c r="O20"/>
      <c r="P20"/>
      <c r="R20" s="3"/>
      <c r="S20" s="3"/>
      <c r="T20" s="3"/>
      <c r="U20" s="3"/>
      <c r="V20" s="3"/>
      <c r="W20" s="3"/>
      <c r="Z20"/>
      <c r="AA20"/>
      <c r="AB20"/>
      <c r="AC20"/>
      <c r="AD20"/>
      <c r="AE20"/>
      <c r="AF20"/>
      <c r="AG20"/>
    </row>
    <row r="21" spans="1:33" x14ac:dyDescent="0.3">
      <c r="B21" s="12"/>
      <c r="C21" s="12" t="str">
        <f t="shared" si="0"/>
        <v>Circulatory</v>
      </c>
      <c r="D21" s="12" t="str">
        <f>VLOOKUP(F21,'Labels List'!$A$4:$B$14,2,FALSE)</f>
        <v>Circulatory</v>
      </c>
      <c r="E21" s="12" t="str">
        <f>'Raw Data'!A21</f>
        <v>WP Winnipeg RHA</v>
      </c>
      <c r="F21" s="12" t="str">
        <f>'Raw Data'!B21</f>
        <v>09 Diseases of the circulatory system (I00-I99)</v>
      </c>
      <c r="G21" s="33">
        <f>IF('Raw Data'!L21="s","s",'Raw Data'!D21)</f>
        <v>14.607309524</v>
      </c>
      <c r="H21" s="33">
        <f>IF('Raw Data'!M21="s","s",'Raw Data'!G21)</f>
        <v>12.722201125</v>
      </c>
      <c r="I21" s="33">
        <f>IF('Raw Data'!N21="S","s",'Raw Data'!J21)</f>
        <v>11.924304844</v>
      </c>
      <c r="J21" s="6"/>
      <c r="K21" s="13"/>
      <c r="L21"/>
      <c r="M21" s="12"/>
      <c r="N21"/>
      <c r="O21"/>
      <c r="P21"/>
      <c r="R21" s="3"/>
      <c r="S21" s="3"/>
      <c r="T21" s="3"/>
      <c r="U21" s="3"/>
      <c r="V21" s="3"/>
      <c r="W21" s="3"/>
      <c r="Z21"/>
      <c r="AA21"/>
      <c r="AB21"/>
      <c r="AC21"/>
      <c r="AD21"/>
      <c r="AE21"/>
      <c r="AF21"/>
      <c r="AG21"/>
    </row>
    <row r="22" spans="1:33" x14ac:dyDescent="0.3">
      <c r="B22" s="12"/>
      <c r="C22" s="12" t="str">
        <f t="shared" si="0"/>
        <v>Injury and Poisoning</v>
      </c>
      <c r="D22" s="12" t="str">
        <f>VLOOKUP(F22,'Labels List'!$A$4:$B$14,2,FALSE)</f>
        <v>Injury and Poisoning</v>
      </c>
      <c r="E22" s="12" t="str">
        <f>'Raw Data'!A22</f>
        <v>WP Winnipeg RHA</v>
      </c>
      <c r="F22" s="12" t="str">
        <f>'Raw Data'!B22</f>
        <v>19 Injury, poisoning and certain other consequences of external causes (S00-T98)</v>
      </c>
      <c r="G22" s="33">
        <f>IF('Raw Data'!L22="s","s",'Raw Data'!D22)</f>
        <v>10.417604952</v>
      </c>
      <c r="H22" s="33">
        <f>IF('Raw Data'!M22="s","s",'Raw Data'!G22)</f>
        <v>11.160690067000001</v>
      </c>
      <c r="I22" s="33">
        <f>IF('Raw Data'!N22="S","s",'Raw Data'!J22)</f>
        <v>11.087423604</v>
      </c>
      <c r="J22" s="6"/>
      <c r="K22" s="13"/>
      <c r="L22"/>
      <c r="M22" s="12"/>
      <c r="N22"/>
      <c r="O22"/>
      <c r="P22"/>
      <c r="R22" s="3"/>
      <c r="S22" s="3"/>
      <c r="T22" s="3"/>
      <c r="U22" s="3"/>
      <c r="V22" s="3"/>
      <c r="W22" s="3"/>
      <c r="Z22"/>
      <c r="AA22"/>
      <c r="AB22"/>
      <c r="AC22"/>
      <c r="AD22"/>
      <c r="AE22"/>
      <c r="AF22"/>
      <c r="AG22"/>
    </row>
    <row r="23" spans="1:33" x14ac:dyDescent="0.3">
      <c r="B23" s="12"/>
      <c r="C23" s="12" t="str">
        <f t="shared" si="0"/>
        <v>Respiratory</v>
      </c>
      <c r="D23" s="12" t="str">
        <f>VLOOKUP(F23,'Labels List'!$A$4:$B$14,2,FALSE)</f>
        <v>Respiratory</v>
      </c>
      <c r="E23" s="12" t="str">
        <f>'Raw Data'!A23</f>
        <v>WP Winnipeg RHA</v>
      </c>
      <c r="F23" s="12" t="str">
        <f>'Raw Data'!B23</f>
        <v>10 Diseases of the respiratory system (J00-J99)</v>
      </c>
      <c r="G23" s="33">
        <f>IF('Raw Data'!L23="s","s",'Raw Data'!D23)</f>
        <v>8.8003200552000003</v>
      </c>
      <c r="H23" s="33">
        <f>IF('Raw Data'!M23="s","s",'Raw Data'!G23)</f>
        <v>8.8141286461000004</v>
      </c>
      <c r="I23" s="33">
        <f>IF('Raw Data'!N23="S","s",'Raw Data'!J23)</f>
        <v>7.4912146261999997</v>
      </c>
      <c r="J23" s="6"/>
      <c r="K23" s="13"/>
      <c r="L23"/>
      <c r="M23" s="12"/>
      <c r="N23"/>
      <c r="O23"/>
      <c r="P23"/>
      <c r="R23" s="3"/>
      <c r="S23" s="3"/>
      <c r="T23" s="3"/>
      <c r="U23" s="3"/>
      <c r="V23" s="3"/>
      <c r="W23" s="3"/>
      <c r="Z23"/>
      <c r="AA23"/>
      <c r="AB23"/>
      <c r="AC23"/>
      <c r="AD23"/>
      <c r="AE23"/>
      <c r="AF23"/>
      <c r="AG23"/>
    </row>
    <row r="24" spans="1:33" x14ac:dyDescent="0.3">
      <c r="B24" s="12"/>
      <c r="C24" s="12" t="str">
        <f t="shared" si="0"/>
        <v>Digestive</v>
      </c>
      <c r="D24" s="12" t="str">
        <f>VLOOKUP(F24,'Labels List'!$A$4:$B$14,2,FALSE)</f>
        <v>Digestive</v>
      </c>
      <c r="E24" s="12" t="str">
        <f>'Raw Data'!A24</f>
        <v>WP Winnipeg RHA</v>
      </c>
      <c r="F24" s="12" t="str">
        <f>'Raw Data'!B24</f>
        <v>11 Diseases of the digestive system (K00-K93)</v>
      </c>
      <c r="G24" s="33">
        <f>IF('Raw Data'!L24="s","s",'Raw Data'!D24)</f>
        <v>8.3695870904999996</v>
      </c>
      <c r="H24" s="33">
        <f>IF('Raw Data'!M24="s","s",'Raw Data'!G24)</f>
        <v>8.1529503246000008</v>
      </c>
      <c r="I24" s="33">
        <f>IF('Raw Data'!N24="S","s",'Raw Data'!J24)</f>
        <v>7.3962093956999997</v>
      </c>
      <c r="J24" s="6"/>
      <c r="K24" s="13"/>
      <c r="L24"/>
      <c r="M24" s="12"/>
      <c r="N24"/>
      <c r="O24"/>
      <c r="P24"/>
      <c r="R24" s="3"/>
      <c r="S24" s="3"/>
      <c r="T24" s="3"/>
      <c r="U24" s="3"/>
      <c r="V24" s="3"/>
      <c r="W24" s="3"/>
      <c r="Z24"/>
      <c r="AA24"/>
      <c r="AB24"/>
      <c r="AC24"/>
      <c r="AD24"/>
      <c r="AE24"/>
      <c r="AF24"/>
      <c r="AG24"/>
    </row>
    <row r="25" spans="1:33" x14ac:dyDescent="0.3">
      <c r="B25" s="12"/>
      <c r="C25" s="12" t="str">
        <f t="shared" si="0"/>
        <v>Ill-defined Conditions</v>
      </c>
      <c r="D25" s="12" t="str">
        <f>VLOOKUP(F25,'Labels List'!$A$4:$B$14,2,FALSE)</f>
        <v>Ill-defined Conditions</v>
      </c>
      <c r="E25" s="12" t="str">
        <f>'Raw Data'!A25</f>
        <v>WP Winnipeg RHA</v>
      </c>
      <c r="F25" s="12" t="str">
        <f>'Raw Data'!B25</f>
        <v>18 Symptoms, signs and abnormal clinical and laboratory findings, not elsewhere classified (R00-R99)</v>
      </c>
      <c r="G25" s="33">
        <f>IF('Raw Data'!L25="s","s",'Raw Data'!D25)</f>
        <v>3.4564044578000002</v>
      </c>
      <c r="H25" s="33">
        <f>IF('Raw Data'!M25="s","s",'Raw Data'!G25)</f>
        <v>3.8366426156000002</v>
      </c>
      <c r="I25" s="33">
        <f>IF('Raw Data'!N25="S","s",'Raw Data'!J25)</f>
        <v>5.8825985913999999</v>
      </c>
      <c r="J25" s="6"/>
      <c r="K25" s="13"/>
      <c r="L25"/>
      <c r="M25" s="12"/>
      <c r="N25"/>
      <c r="O25"/>
      <c r="P25"/>
      <c r="R25" s="3"/>
      <c r="S25" s="3"/>
      <c r="T25" s="3"/>
      <c r="U25" s="3"/>
      <c r="V25" s="3"/>
      <c r="W25" s="3"/>
      <c r="Z25"/>
      <c r="AA25"/>
      <c r="AB25"/>
      <c r="AC25"/>
      <c r="AD25"/>
      <c r="AE25"/>
      <c r="AF25"/>
      <c r="AG25"/>
    </row>
    <row r="26" spans="1:33" x14ac:dyDescent="0.3">
      <c r="B26" s="12"/>
      <c r="C26" s="12" t="str">
        <f t="shared" si="0"/>
        <v>Musculoskeletal</v>
      </c>
      <c r="D26" s="12" t="str">
        <f>VLOOKUP(F26,'Labels List'!$A$4:$B$14,2,FALSE)</f>
        <v>Musculoskeletal</v>
      </c>
      <c r="E26" s="12" t="str">
        <f>'Raw Data'!A26</f>
        <v>WP Winnipeg RHA</v>
      </c>
      <c r="F26" s="12" t="str">
        <f>'Raw Data'!B26</f>
        <v>13 Diseases of the musculoskeletal system and connective tissue (M00-M99)</v>
      </c>
      <c r="G26" s="33">
        <f>IF('Raw Data'!L26="s","s",'Raw Data'!D26)</f>
        <v>5.4565098652000001</v>
      </c>
      <c r="H26" s="33">
        <f>IF('Raw Data'!M26="s","s",'Raw Data'!G26)</f>
        <v>5.2107633049000004</v>
      </c>
      <c r="I26" s="33">
        <f>IF('Raw Data'!N26="S","s",'Raw Data'!J26)</f>
        <v>6.0767851065</v>
      </c>
      <c r="J26" s="6"/>
      <c r="K26" s="13"/>
      <c r="L26"/>
      <c r="M26" s="12"/>
      <c r="N26"/>
      <c r="O26"/>
      <c r="P26"/>
      <c r="R26" s="3"/>
      <c r="S26" s="3"/>
      <c r="T26" s="3"/>
      <c r="U26" s="3"/>
      <c r="V26" s="3"/>
      <c r="W26" s="3"/>
      <c r="Z26"/>
      <c r="AA26"/>
      <c r="AB26"/>
      <c r="AC26"/>
      <c r="AD26"/>
      <c r="AE26"/>
      <c r="AF26"/>
      <c r="AG26"/>
    </row>
    <row r="27" spans="1:33" x14ac:dyDescent="0.3">
      <c r="B27" s="12"/>
      <c r="C27" s="12" t="str">
        <f t="shared" si="0"/>
        <v>Cancer</v>
      </c>
      <c r="D27" s="12" t="str">
        <f>VLOOKUP(F27,'Labels List'!$A$4:$B$14,2,FALSE)</f>
        <v>Cancer</v>
      </c>
      <c r="E27" s="12" t="str">
        <f>'Raw Data'!A27</f>
        <v>WP Winnipeg RHA</v>
      </c>
      <c r="F27" s="12" t="str">
        <f>'Raw Data'!B27</f>
        <v>02 Cancer (C00-D48)</v>
      </c>
      <c r="G27" s="33">
        <f>IF('Raw Data'!L27="s","s",'Raw Data'!D27)</f>
        <v>7.5184223386999998</v>
      </c>
      <c r="H27" s="33">
        <f>IF('Raw Data'!M27="s","s",'Raw Data'!G27)</f>
        <v>6.4006582398000003</v>
      </c>
      <c r="I27" s="33">
        <f>IF('Raw Data'!N27="S","s",'Raw Data'!J27)</f>
        <v>5.2939837677000003</v>
      </c>
      <c r="J27" s="6"/>
      <c r="K27" s="13"/>
      <c r="L27"/>
      <c r="M27" s="12"/>
      <c r="N27"/>
      <c r="O27"/>
      <c r="P27"/>
      <c r="R27" s="3"/>
      <c r="S27" s="3"/>
      <c r="T27" s="3"/>
      <c r="U27" s="3"/>
      <c r="V27" s="3"/>
      <c r="W27" s="3"/>
      <c r="Z27"/>
      <c r="AA27"/>
      <c r="AB27"/>
      <c r="AC27"/>
      <c r="AD27"/>
      <c r="AE27"/>
      <c r="AF27"/>
      <c r="AG27"/>
    </row>
    <row r="28" spans="1:33" x14ac:dyDescent="0.3">
      <c r="C28" s="12" t="str">
        <f t="shared" si="0"/>
        <v>Pregnancy and Birth</v>
      </c>
      <c r="D28" s="12" t="str">
        <f>VLOOKUP(F28,'Labels List'!$A$4:$B$14,2,FALSE)</f>
        <v>Pregnancy and Birth</v>
      </c>
      <c r="E28" s="12" t="str">
        <f>'Raw Data'!A28</f>
        <v>WP Winnipeg RHA</v>
      </c>
      <c r="F28" s="12" t="str">
        <f>'Raw Data'!B28</f>
        <v>15 Pregnancy, childbirth and the puerperium (O00-O99)</v>
      </c>
      <c r="G28" s="33">
        <f>IF('Raw Data'!L28="s","s",'Raw Data'!D28)</f>
        <v>4.8844351600999998</v>
      </c>
      <c r="H28" s="33">
        <f>IF('Raw Data'!M28="s","s",'Raw Data'!G28)</f>
        <v>5.0498200690999999</v>
      </c>
      <c r="I28" s="33">
        <f>IF('Raw Data'!N28="S","s",'Raw Data'!J28)</f>
        <v>3.8242215313000001</v>
      </c>
      <c r="J28" s="6"/>
      <c r="K28" s="13"/>
      <c r="L28"/>
      <c r="M28" s="12"/>
      <c r="N28"/>
      <c r="O28"/>
      <c r="P28"/>
      <c r="R28" s="3"/>
      <c r="S28" s="3"/>
      <c r="T28" s="3"/>
      <c r="U28" s="3"/>
      <c r="V28" s="3"/>
      <c r="W28" s="3"/>
      <c r="Z28"/>
      <c r="AA28"/>
      <c r="AB28"/>
      <c r="AC28"/>
      <c r="AD28"/>
      <c r="AE28"/>
      <c r="AF28"/>
      <c r="AG28"/>
    </row>
    <row r="29" spans="1:33" x14ac:dyDescent="0.3">
      <c r="C29" s="12" t="str">
        <f t="shared" si="0"/>
        <v>All Others</v>
      </c>
      <c r="D29" s="12" t="str">
        <f>VLOOKUP(F29,'Labels List'!$A$4:$B$14,2,FALSE)</f>
        <v>All Others</v>
      </c>
      <c r="E29" s="12" t="str">
        <f>'Raw Data'!A29</f>
        <v>WP Winnipeg RHA</v>
      </c>
      <c r="F29" s="12" t="str">
        <f>'Raw Data'!B29</f>
        <v>99 All Others</v>
      </c>
      <c r="G29" s="33">
        <f>IF('Raw Data'!L29="s","s",'Raw Data'!D29)</f>
        <v>14.253476049</v>
      </c>
      <c r="H29" s="33">
        <f>IF('Raw Data'!M29="s","s",'Raw Data'!G29)</f>
        <v>16.768160365</v>
      </c>
      <c r="I29" s="33">
        <f>IF('Raw Data'!N29="S","s",'Raw Data'!J29)</f>
        <v>18.187968371</v>
      </c>
      <c r="J29" s="6"/>
      <c r="K29" s="13"/>
      <c r="L29"/>
      <c r="M29" s="12"/>
      <c r="N29"/>
      <c r="O29"/>
      <c r="P29"/>
      <c r="R29" s="3"/>
      <c r="S29" s="3"/>
      <c r="T29" s="3"/>
      <c r="U29" s="3"/>
      <c r="V29" s="3"/>
      <c r="W29" s="3"/>
      <c r="Z29"/>
      <c r="AA29"/>
      <c r="AB29"/>
      <c r="AC29"/>
      <c r="AD29"/>
      <c r="AE29"/>
      <c r="AF29"/>
      <c r="AG29"/>
    </row>
    <row r="30" spans="1:33" x14ac:dyDescent="0.3">
      <c r="A30">
        <v>3</v>
      </c>
      <c r="B30" s="12" t="s">
        <v>0</v>
      </c>
      <c r="C30" s="12" t="str">
        <f t="shared" si="0"/>
        <v>Mental Illness</v>
      </c>
      <c r="D30" s="12" t="str">
        <f>VLOOKUP(F30,'Labels List'!$A$4:$B$14,2,FALSE)</f>
        <v>Mental Illness</v>
      </c>
      <c r="E30" s="12" t="str">
        <f>'Raw Data'!A30</f>
        <v>IE Interlake-Eastern RHA</v>
      </c>
      <c r="F30" s="12" t="str">
        <f>'Raw Data'!B30</f>
        <v>05 Mental and behavioural disorders (F00-F99)</v>
      </c>
      <c r="G30" s="33">
        <f>IF('Raw Data'!L30="s","s",'Raw Data'!D30)</f>
        <v>6.6683334523999998</v>
      </c>
      <c r="H30" s="33">
        <f>IF('Raw Data'!M30="s","s",'Raw Data'!G30)</f>
        <v>7.1114191648</v>
      </c>
      <c r="I30" s="33">
        <f>IF('Raw Data'!N30="S","s",'Raw Data'!J30)</f>
        <v>6.3541859603999997</v>
      </c>
      <c r="J30" s="6"/>
      <c r="K30" s="13"/>
      <c r="L30"/>
      <c r="M30" s="12"/>
      <c r="N30"/>
      <c r="O30"/>
      <c r="P30"/>
      <c r="R30" s="3"/>
      <c r="S30" s="3"/>
      <c r="T30" s="3"/>
      <c r="U30" s="3"/>
      <c r="V30" s="3"/>
      <c r="W30" s="3"/>
      <c r="Z30"/>
      <c r="AA30"/>
      <c r="AB30"/>
      <c r="AC30"/>
      <c r="AD30"/>
      <c r="AE30"/>
      <c r="AF30"/>
      <c r="AG30"/>
    </row>
    <row r="31" spans="1:33" x14ac:dyDescent="0.3">
      <c r="B31" s="12"/>
      <c r="C31" s="12" t="str">
        <f t="shared" si="0"/>
        <v>Health Status and Contact</v>
      </c>
      <c r="D31" s="12" t="str">
        <f>VLOOKUP(F31,'Labels List'!$A$4:$B$14,2,FALSE)</f>
        <v>Health Status and Contact</v>
      </c>
      <c r="E31" s="12" t="str">
        <f>'Raw Data'!A31</f>
        <v>IE Interlake-Eastern RHA</v>
      </c>
      <c r="F31" s="12" t="str">
        <f>'Raw Data'!B31</f>
        <v>21 Factors influencing health status and contact with health services (Z00-Z99)</v>
      </c>
      <c r="G31" s="33">
        <f>IF('Raw Data'!L31="s","s",'Raw Data'!D31)</f>
        <v>11.091268424000001</v>
      </c>
      <c r="H31" s="33">
        <f>IF('Raw Data'!M31="s","s",'Raw Data'!G31)</f>
        <v>13.272107665</v>
      </c>
      <c r="I31" s="33">
        <f>IF('Raw Data'!N31="S","s",'Raw Data'!J31)</f>
        <v>14.059316539999999</v>
      </c>
      <c r="J31" s="6"/>
      <c r="K31" s="13"/>
      <c r="L31"/>
      <c r="M31" s="12"/>
      <c r="N31"/>
      <c r="O31"/>
      <c r="P31"/>
      <c r="R31" s="3"/>
      <c r="S31" s="3"/>
      <c r="T31" s="3"/>
      <c r="U31" s="3"/>
      <c r="V31" s="3"/>
      <c r="W31" s="3"/>
      <c r="Z31"/>
      <c r="AA31"/>
      <c r="AB31"/>
      <c r="AC31"/>
      <c r="AD31"/>
      <c r="AE31"/>
      <c r="AF31"/>
      <c r="AG31"/>
    </row>
    <row r="32" spans="1:33" x14ac:dyDescent="0.3">
      <c r="B32" s="12"/>
      <c r="C32" s="12" t="str">
        <f t="shared" si="0"/>
        <v>Circulatory</v>
      </c>
      <c r="D32" s="12" t="str">
        <f>VLOOKUP(F32,'Labels List'!$A$4:$B$14,2,FALSE)</f>
        <v>Circulatory</v>
      </c>
      <c r="E32" s="12" t="str">
        <f>'Raw Data'!A32</f>
        <v>IE Interlake-Eastern RHA</v>
      </c>
      <c r="F32" s="12" t="str">
        <f>'Raw Data'!B32</f>
        <v>09 Diseases of the circulatory system (I00-I99)</v>
      </c>
      <c r="G32" s="33">
        <f>IF('Raw Data'!L32="s","s",'Raw Data'!D32)</f>
        <v>14.943924566</v>
      </c>
      <c r="H32" s="33">
        <f>IF('Raw Data'!M32="s","s",'Raw Data'!G32)</f>
        <v>12.724542251000001</v>
      </c>
      <c r="I32" s="33">
        <f>IF('Raw Data'!N32="S","s",'Raw Data'!J32)</f>
        <v>12.686377107</v>
      </c>
      <c r="J32" s="6"/>
      <c r="K32" s="13"/>
      <c r="L32"/>
      <c r="M32" s="12"/>
      <c r="N32"/>
      <c r="O32"/>
      <c r="P32"/>
      <c r="R32" s="3"/>
      <c r="S32" s="3"/>
      <c r="T32" s="3"/>
      <c r="U32" s="3"/>
      <c r="V32" s="3"/>
      <c r="W32" s="3"/>
      <c r="Z32"/>
      <c r="AA32"/>
      <c r="AB32"/>
      <c r="AC32"/>
      <c r="AD32"/>
      <c r="AE32"/>
      <c r="AF32"/>
      <c r="AG32"/>
    </row>
    <row r="33" spans="1:33" x14ac:dyDescent="0.3">
      <c r="B33" s="12"/>
      <c r="C33" s="12" t="str">
        <f t="shared" si="0"/>
        <v>Injury and Poisoning</v>
      </c>
      <c r="D33" s="12" t="str">
        <f>VLOOKUP(F33,'Labels List'!$A$4:$B$14,2,FALSE)</f>
        <v>Injury and Poisoning</v>
      </c>
      <c r="E33" s="12" t="str">
        <f>'Raw Data'!A33</f>
        <v>IE Interlake-Eastern RHA</v>
      </c>
      <c r="F33" s="12" t="str">
        <f>'Raw Data'!B33</f>
        <v>19 Injury, poisoning and certain other consequences of external causes (S00-T98)</v>
      </c>
      <c r="G33" s="33">
        <f>IF('Raw Data'!L33="s","s",'Raw Data'!D33)</f>
        <v>8.1779650926999992</v>
      </c>
      <c r="H33" s="33">
        <f>IF('Raw Data'!M33="s","s",'Raw Data'!G33)</f>
        <v>9.9774735747999994</v>
      </c>
      <c r="I33" s="33">
        <f>IF('Raw Data'!N33="S","s",'Raw Data'!J33)</f>
        <v>9.0398684942000003</v>
      </c>
      <c r="J33" s="6"/>
      <c r="K33" s="13"/>
      <c r="L33"/>
      <c r="M33" s="12"/>
      <c r="N33"/>
      <c r="O33"/>
      <c r="P33"/>
      <c r="R33" s="3"/>
      <c r="S33" s="3"/>
      <c r="T33" s="3"/>
      <c r="U33" s="3"/>
      <c r="V33" s="3"/>
      <c r="W33" s="3"/>
      <c r="Z33"/>
      <c r="AA33"/>
      <c r="AB33"/>
      <c r="AC33"/>
      <c r="AD33"/>
      <c r="AE33"/>
      <c r="AF33"/>
      <c r="AG33"/>
    </row>
    <row r="34" spans="1:33" x14ac:dyDescent="0.3">
      <c r="B34" s="12"/>
      <c r="C34" s="12" t="str">
        <f t="shared" si="0"/>
        <v>Respiratory</v>
      </c>
      <c r="D34" s="12" t="str">
        <f>VLOOKUP(F34,'Labels List'!$A$4:$B$14,2,FALSE)</f>
        <v>Respiratory</v>
      </c>
      <c r="E34" s="12" t="str">
        <f>'Raw Data'!A34</f>
        <v>IE Interlake-Eastern RHA</v>
      </c>
      <c r="F34" s="12" t="str">
        <f>'Raw Data'!B34</f>
        <v>10 Diseases of the respiratory system (J00-J99)</v>
      </c>
      <c r="G34" s="33">
        <f>IF('Raw Data'!L34="s","s",'Raw Data'!D34)</f>
        <v>8.7363383099000007</v>
      </c>
      <c r="H34" s="33">
        <f>IF('Raw Data'!M34="s","s",'Raw Data'!G34)</f>
        <v>9.0948997862999992</v>
      </c>
      <c r="I34" s="33">
        <f>IF('Raw Data'!N34="S","s",'Raw Data'!J34)</f>
        <v>7.5083348768000002</v>
      </c>
      <c r="J34" s="6"/>
      <c r="K34" s="13"/>
      <c r="L34"/>
      <c r="M34" s="12"/>
      <c r="N34"/>
      <c r="O34"/>
      <c r="P34"/>
      <c r="R34" s="3"/>
      <c r="S34" s="3"/>
      <c r="T34" s="3"/>
      <c r="U34" s="3"/>
      <c r="V34" s="3"/>
      <c r="W34" s="3"/>
      <c r="Z34"/>
      <c r="AA34"/>
      <c r="AB34"/>
      <c r="AC34"/>
      <c r="AD34"/>
      <c r="AE34"/>
      <c r="AF34"/>
      <c r="AG34"/>
    </row>
    <row r="35" spans="1:33" x14ac:dyDescent="0.3">
      <c r="B35" s="12"/>
      <c r="C35" s="12" t="str">
        <f t="shared" si="0"/>
        <v>Digestive</v>
      </c>
      <c r="D35" s="12" t="str">
        <f>VLOOKUP(F35,'Labels List'!$A$4:$B$14,2,FALSE)</f>
        <v>Digestive</v>
      </c>
      <c r="E35" s="12" t="str">
        <f>'Raw Data'!A35</f>
        <v>IE Interlake-Eastern RHA</v>
      </c>
      <c r="F35" s="12" t="str">
        <f>'Raw Data'!B35</f>
        <v>11 Diseases of the digestive system (K00-K93)</v>
      </c>
      <c r="G35" s="33">
        <f>IF('Raw Data'!L35="s","s",'Raw Data'!D35)</f>
        <v>9.4244827011000005</v>
      </c>
      <c r="H35" s="33">
        <f>IF('Raw Data'!M35="s","s",'Raw Data'!G35)</f>
        <v>8.3983134060999998</v>
      </c>
      <c r="I35" s="33">
        <f>IF('Raw Data'!N35="S","s",'Raw Data'!J35)</f>
        <v>7.6970272273000004</v>
      </c>
      <c r="J35" s="6"/>
      <c r="K35" s="13"/>
      <c r="L35"/>
      <c r="M35" s="12"/>
      <c r="N35"/>
      <c r="O35"/>
      <c r="P35"/>
      <c r="R35" s="3"/>
      <c r="S35" s="3"/>
      <c r="T35" s="3"/>
      <c r="U35" s="3"/>
      <c r="V35" s="3"/>
      <c r="W35" s="3"/>
      <c r="Z35"/>
      <c r="AA35"/>
      <c r="AB35"/>
      <c r="AC35"/>
      <c r="AD35"/>
      <c r="AE35"/>
      <c r="AF35"/>
      <c r="AG35"/>
    </row>
    <row r="36" spans="1:33" x14ac:dyDescent="0.3">
      <c r="B36" s="12"/>
      <c r="C36" s="12" t="str">
        <f t="shared" si="0"/>
        <v>Ill-defined Conditions</v>
      </c>
      <c r="D36" s="12" t="str">
        <f>VLOOKUP(F36,'Labels List'!$A$4:$B$14,2,FALSE)</f>
        <v>Ill-defined Conditions</v>
      </c>
      <c r="E36" s="12" t="str">
        <f>'Raw Data'!A36</f>
        <v>IE Interlake-Eastern RHA</v>
      </c>
      <c r="F36" s="12" t="str">
        <f>'Raw Data'!B36</f>
        <v>18 Symptoms, signs and abnormal clinical and laboratory findings, not elsewhere classified (R00-R99)</v>
      </c>
      <c r="G36" s="33">
        <f>IF('Raw Data'!L36="s","s",'Raw Data'!D36)</f>
        <v>6.0647189084999997</v>
      </c>
      <c r="H36" s="33">
        <f>IF('Raw Data'!M36="s","s",'Raw Data'!G36)</f>
        <v>4.0455149309999996</v>
      </c>
      <c r="I36" s="33">
        <f>IF('Raw Data'!N36="S","s",'Raw Data'!J36)</f>
        <v>5.0808020004000003</v>
      </c>
      <c r="J36" s="6"/>
      <c r="K36" s="13"/>
      <c r="L36"/>
      <c r="M36" s="12"/>
      <c r="N36"/>
      <c r="O36"/>
      <c r="P36"/>
      <c r="R36" s="3"/>
      <c r="S36" s="3"/>
      <c r="T36" s="3"/>
      <c r="U36" s="3"/>
      <c r="V36" s="3"/>
      <c r="W36" s="3"/>
      <c r="Z36"/>
      <c r="AA36"/>
      <c r="AB36"/>
      <c r="AC36"/>
      <c r="AD36"/>
      <c r="AE36"/>
      <c r="AF36"/>
      <c r="AG36"/>
    </row>
    <row r="37" spans="1:33" x14ac:dyDescent="0.3">
      <c r="B37" s="12"/>
      <c r="C37" s="12" t="str">
        <f t="shared" si="0"/>
        <v>Musculoskeletal</v>
      </c>
      <c r="D37" s="12" t="str">
        <f>VLOOKUP(F37,'Labels List'!$A$4:$B$14,2,FALSE)</f>
        <v>Musculoskeletal</v>
      </c>
      <c r="E37" s="12" t="str">
        <f>'Raw Data'!A37</f>
        <v>IE Interlake-Eastern RHA</v>
      </c>
      <c r="F37" s="12" t="str">
        <f>'Raw Data'!B37</f>
        <v>13 Diseases of the musculoskeletal system and connective tissue (M00-M99)</v>
      </c>
      <c r="G37" s="33">
        <f>IF('Raw Data'!L37="s","s",'Raw Data'!D37)</f>
        <v>5.3372859966000004</v>
      </c>
      <c r="H37" s="33">
        <f>IF('Raw Data'!M37="s","s",'Raw Data'!G37)</f>
        <v>5.8718881764999997</v>
      </c>
      <c r="I37" s="33">
        <f>IF('Raw Data'!N37="S","s",'Raw Data'!J37)</f>
        <v>6.4687905168000004</v>
      </c>
      <c r="J37" s="6"/>
      <c r="K37" s="13"/>
      <c r="L37"/>
      <c r="M37" s="12"/>
      <c r="N37"/>
      <c r="O37"/>
      <c r="P37"/>
      <c r="R37" s="3"/>
      <c r="S37" s="3"/>
      <c r="T37" s="3"/>
      <c r="U37" s="3"/>
      <c r="V37" s="3"/>
      <c r="W37" s="3"/>
      <c r="Z37"/>
      <c r="AA37"/>
      <c r="AB37"/>
      <c r="AC37"/>
      <c r="AD37"/>
      <c r="AE37"/>
      <c r="AF37"/>
      <c r="AG37"/>
    </row>
    <row r="38" spans="1:33" x14ac:dyDescent="0.3">
      <c r="B38" s="12"/>
      <c r="C38" s="12" t="str">
        <f t="shared" si="0"/>
        <v>Cancer</v>
      </c>
      <c r="D38" s="12" t="str">
        <f>VLOOKUP(F38,'Labels List'!$A$4:$B$14,2,FALSE)</f>
        <v>Cancer</v>
      </c>
      <c r="E38" s="12" t="str">
        <f>'Raw Data'!A38</f>
        <v>IE Interlake-Eastern RHA</v>
      </c>
      <c r="F38" s="12" t="str">
        <f>'Raw Data'!B38</f>
        <v>02 Cancer (C00-D48)</v>
      </c>
      <c r="G38" s="33">
        <f>IF('Raw Data'!L38="s","s",'Raw Data'!D38)</f>
        <v>8.9208753006000006</v>
      </c>
      <c r="H38" s="33">
        <f>IF('Raw Data'!M38="s","s",'Raw Data'!G38)</f>
        <v>8.3567261595000009</v>
      </c>
      <c r="I38" s="33">
        <f>IF('Raw Data'!N38="S","s",'Raw Data'!J38)</f>
        <v>8.0964067419999992</v>
      </c>
      <c r="J38" s="6"/>
      <c r="K38" s="13"/>
      <c r="L38"/>
      <c r="M38" s="12"/>
      <c r="N38"/>
      <c r="O38"/>
      <c r="P38"/>
      <c r="R38" s="3"/>
      <c r="S38" s="3"/>
      <c r="T38" s="3"/>
      <c r="U38" s="3"/>
      <c r="V38" s="3"/>
      <c r="W38" s="3"/>
      <c r="Z38"/>
      <c r="AA38"/>
      <c r="AB38"/>
      <c r="AC38"/>
      <c r="AD38"/>
      <c r="AE38"/>
      <c r="AF38"/>
      <c r="AG38"/>
    </row>
    <row r="39" spans="1:33" x14ac:dyDescent="0.3">
      <c r="B39" s="12"/>
      <c r="C39" s="12" t="str">
        <f t="shared" si="0"/>
        <v>Pregnancy and Birth</v>
      </c>
      <c r="D39" s="12" t="str">
        <f>VLOOKUP(F39,'Labels List'!$A$4:$B$14,2,FALSE)</f>
        <v>Pregnancy and Birth</v>
      </c>
      <c r="E39" s="12" t="str">
        <f>'Raw Data'!A39</f>
        <v>IE Interlake-Eastern RHA</v>
      </c>
      <c r="F39" s="12" t="str">
        <f>'Raw Data'!B39</f>
        <v>15 Pregnancy, childbirth and the puerperium (O00-O99)</v>
      </c>
      <c r="G39" s="33">
        <f>IF('Raw Data'!L39="s","s",'Raw Data'!D39)</f>
        <v>4.1050551229999996</v>
      </c>
      <c r="H39" s="33">
        <f>IF('Raw Data'!M39="s","s",'Raw Data'!G39)</f>
        <v>4.3851441113999998</v>
      </c>
      <c r="I39" s="33">
        <f>IF('Raw Data'!N39="S","s",'Raw Data'!J39)</f>
        <v>3.9208649750000002</v>
      </c>
      <c r="J39" s="6"/>
      <c r="K39" s="13"/>
      <c r="L39"/>
      <c r="M39" s="12"/>
      <c r="N39"/>
      <c r="O39"/>
      <c r="P39"/>
      <c r="R39" s="3"/>
      <c r="S39" s="3"/>
      <c r="T39" s="3"/>
      <c r="U39" s="3"/>
      <c r="V39" s="3"/>
      <c r="W39" s="3"/>
      <c r="Z39"/>
      <c r="AA39"/>
      <c r="AB39"/>
      <c r="AC39"/>
      <c r="AD39"/>
      <c r="AE39"/>
      <c r="AF39"/>
      <c r="AG39"/>
    </row>
    <row r="40" spans="1:33" x14ac:dyDescent="0.3">
      <c r="C40" s="12" t="str">
        <f t="shared" si="0"/>
        <v>All Others</v>
      </c>
      <c r="D40" s="12" t="str">
        <f>VLOOKUP(F40,'Labels List'!$A$4:$B$14,2,FALSE)</f>
        <v>All Others</v>
      </c>
      <c r="E40" s="12" t="str">
        <f>'Raw Data'!A40</f>
        <v>IE Interlake-Eastern RHA</v>
      </c>
      <c r="F40" s="12" t="str">
        <f>'Raw Data'!B40</f>
        <v>99 All Others</v>
      </c>
      <c r="G40" s="33">
        <f>IF('Raw Data'!L40="s","s",'Raw Data'!D40)</f>
        <v>16.529752125000002</v>
      </c>
      <c r="H40" s="33">
        <f>IF('Raw Data'!M40="s","s",'Raw Data'!G40)</f>
        <v>16.761970773000002</v>
      </c>
      <c r="I40" s="33">
        <f>IF('Raw Data'!N40="S","s",'Raw Data'!J40)</f>
        <v>19.088025559999998</v>
      </c>
      <c r="J40" s="6"/>
      <c r="K40" s="13"/>
      <c r="L40"/>
      <c r="M40" s="12"/>
      <c r="N40"/>
      <c r="O40"/>
      <c r="P40"/>
      <c r="R40" s="3"/>
      <c r="S40" s="3"/>
      <c r="T40" s="3"/>
      <c r="U40" s="3"/>
      <c r="V40" s="3"/>
      <c r="W40" s="3"/>
      <c r="Z40"/>
      <c r="AA40"/>
      <c r="AB40"/>
      <c r="AC40"/>
      <c r="AD40"/>
      <c r="AE40"/>
      <c r="AF40"/>
      <c r="AG40"/>
    </row>
    <row r="41" spans="1:33" x14ac:dyDescent="0.3">
      <c r="A41">
        <v>4</v>
      </c>
      <c r="B41" s="12" t="s">
        <v>0</v>
      </c>
      <c r="C41" s="12" t="str">
        <f t="shared" si="0"/>
        <v>Mental Illness</v>
      </c>
      <c r="D41" s="12" t="str">
        <f>VLOOKUP(F41,'Labels List'!$A$4:$B$14,2,FALSE)</f>
        <v>Mental Illness</v>
      </c>
      <c r="E41" s="12" t="str">
        <f>'Raw Data'!A41</f>
        <v>WE Prairie Mountain Health</v>
      </c>
      <c r="F41" s="12" t="str">
        <f>'Raw Data'!B41</f>
        <v>05 Mental and behavioural disorders (F00-F99)</v>
      </c>
      <c r="G41" s="33">
        <f>IF('Raw Data'!L41="s","s",'Raw Data'!D41)</f>
        <v>11.366016071000001</v>
      </c>
      <c r="H41" s="33">
        <f>IF('Raw Data'!M41="s","s",'Raw Data'!G41)</f>
        <v>10.738532563</v>
      </c>
      <c r="I41" s="33">
        <f>IF('Raw Data'!N41="S","s",'Raw Data'!J41)</f>
        <v>9.1005745363999999</v>
      </c>
      <c r="J41" s="6"/>
      <c r="K41" s="13"/>
      <c r="L41"/>
      <c r="M41" s="12"/>
      <c r="N41"/>
      <c r="O41"/>
      <c r="P41"/>
      <c r="R41" s="3"/>
      <c r="S41" s="3"/>
      <c r="T41" s="3"/>
      <c r="U41" s="3"/>
      <c r="V41" s="3"/>
      <c r="W41" s="3"/>
      <c r="Z41"/>
      <c r="AA41"/>
      <c r="AB41"/>
      <c r="AC41"/>
      <c r="AD41"/>
      <c r="AE41"/>
      <c r="AF41"/>
      <c r="AG41"/>
    </row>
    <row r="42" spans="1:33" x14ac:dyDescent="0.3">
      <c r="B42" s="12"/>
      <c r="C42" s="12" t="str">
        <f t="shared" si="0"/>
        <v>Health Status and Contact</v>
      </c>
      <c r="D42" s="12" t="str">
        <f>VLOOKUP(F42,'Labels List'!$A$4:$B$14,2,FALSE)</f>
        <v>Health Status and Contact</v>
      </c>
      <c r="E42" s="12" t="str">
        <f>'Raw Data'!A42</f>
        <v>WE Prairie Mountain Health</v>
      </c>
      <c r="F42" s="12" t="str">
        <f>'Raw Data'!B42</f>
        <v>21 Factors influencing health status and contact with health services (Z00-Z99)</v>
      </c>
      <c r="G42" s="33">
        <f>IF('Raw Data'!L42="s","s",'Raw Data'!D42)</f>
        <v>21.73025565</v>
      </c>
      <c r="H42" s="33">
        <f>IF('Raw Data'!M42="s","s",'Raw Data'!G42)</f>
        <v>26.340542142</v>
      </c>
      <c r="I42" s="33">
        <f>IF('Raw Data'!N42="S","s",'Raw Data'!J42)</f>
        <v>16.670415125000002</v>
      </c>
      <c r="J42" s="6"/>
      <c r="K42" s="13"/>
      <c r="L42"/>
      <c r="M42" s="12"/>
      <c r="N42"/>
      <c r="O42"/>
      <c r="P42"/>
      <c r="R42" s="3"/>
      <c r="S42" s="3"/>
      <c r="T42" s="3"/>
      <c r="U42" s="3"/>
      <c r="V42" s="3"/>
      <c r="W42" s="3"/>
      <c r="Z42"/>
      <c r="AA42"/>
      <c r="AB42"/>
      <c r="AC42"/>
      <c r="AD42"/>
      <c r="AE42"/>
      <c r="AF42"/>
      <c r="AG42"/>
    </row>
    <row r="43" spans="1:33" x14ac:dyDescent="0.3">
      <c r="B43" s="12"/>
      <c r="C43" s="12" t="str">
        <f t="shared" si="0"/>
        <v>Circulatory</v>
      </c>
      <c r="D43" s="12" t="str">
        <f>VLOOKUP(F43,'Labels List'!$A$4:$B$14,2,FALSE)</f>
        <v>Circulatory</v>
      </c>
      <c r="E43" s="12" t="str">
        <f>'Raw Data'!A43</f>
        <v>WE Prairie Mountain Health</v>
      </c>
      <c r="F43" s="12" t="str">
        <f>'Raw Data'!B43</f>
        <v>09 Diseases of the circulatory system (I00-I99)</v>
      </c>
      <c r="G43" s="33">
        <f>IF('Raw Data'!L43="s","s",'Raw Data'!D43)</f>
        <v>10.496005835</v>
      </c>
      <c r="H43" s="33">
        <f>IF('Raw Data'!M43="s","s",'Raw Data'!G43)</f>
        <v>9.6004295660000007</v>
      </c>
      <c r="I43" s="33">
        <f>IF('Raw Data'!N43="S","s",'Raw Data'!J43)</f>
        <v>11.026600420999999</v>
      </c>
      <c r="J43" s="6"/>
      <c r="K43" s="13"/>
      <c r="L43"/>
      <c r="M43" s="12"/>
      <c r="N43"/>
      <c r="O43"/>
      <c r="P43"/>
      <c r="R43" s="3"/>
      <c r="S43" s="3"/>
      <c r="T43" s="3"/>
      <c r="U43" s="3"/>
      <c r="V43" s="3"/>
      <c r="W43" s="3"/>
      <c r="Z43"/>
      <c r="AA43"/>
      <c r="AB43"/>
      <c r="AC43"/>
      <c r="AD43"/>
      <c r="AE43"/>
      <c r="AF43"/>
      <c r="AG43"/>
    </row>
    <row r="44" spans="1:33" x14ac:dyDescent="0.3">
      <c r="B44" s="12"/>
      <c r="C44" s="12" t="str">
        <f t="shared" si="0"/>
        <v>Injury and Poisoning</v>
      </c>
      <c r="D44" s="12" t="str">
        <f>VLOOKUP(F44,'Labels List'!$A$4:$B$14,2,FALSE)</f>
        <v>Injury and Poisoning</v>
      </c>
      <c r="E44" s="12" t="str">
        <f>'Raw Data'!A44</f>
        <v>WE Prairie Mountain Health</v>
      </c>
      <c r="F44" s="12" t="str">
        <f>'Raw Data'!B44</f>
        <v>19 Injury, poisoning and certain other consequences of external causes (S00-T98)</v>
      </c>
      <c r="G44" s="33">
        <f>IF('Raw Data'!L44="s","s",'Raw Data'!D44)</f>
        <v>7.7906798903999999</v>
      </c>
      <c r="H44" s="33">
        <f>IF('Raw Data'!M44="s","s",'Raw Data'!G44)</f>
        <v>6.9113217794999997</v>
      </c>
      <c r="I44" s="33">
        <f>IF('Raw Data'!N44="S","s",'Raw Data'!J44)</f>
        <v>9.7337231729999996</v>
      </c>
      <c r="J44" s="6"/>
      <c r="K44" s="13"/>
      <c r="L44"/>
      <c r="M44" s="12"/>
      <c r="N44"/>
      <c r="O44"/>
      <c r="P44"/>
      <c r="R44" s="3"/>
      <c r="S44" s="3"/>
      <c r="T44" s="3"/>
      <c r="U44" s="3"/>
      <c r="V44" s="3"/>
      <c r="W44" s="3"/>
      <c r="Z44"/>
      <c r="AA44"/>
      <c r="AB44"/>
      <c r="AC44"/>
      <c r="AD44"/>
      <c r="AE44"/>
      <c r="AF44"/>
      <c r="AG44"/>
    </row>
    <row r="45" spans="1:33" x14ac:dyDescent="0.3">
      <c r="B45" s="12"/>
      <c r="C45" s="12" t="str">
        <f t="shared" si="0"/>
        <v>Respiratory</v>
      </c>
      <c r="D45" s="12" t="str">
        <f>VLOOKUP(F45,'Labels List'!$A$4:$B$14,2,FALSE)</f>
        <v>Respiratory</v>
      </c>
      <c r="E45" s="12" t="str">
        <f>'Raw Data'!A45</f>
        <v>WE Prairie Mountain Health</v>
      </c>
      <c r="F45" s="12" t="str">
        <f>'Raw Data'!B45</f>
        <v>10 Diseases of the respiratory system (J00-J99)</v>
      </c>
      <c r="G45" s="33">
        <f>IF('Raw Data'!L45="s","s",'Raw Data'!D45)</f>
        <v>8.8048094683000002</v>
      </c>
      <c r="H45" s="33">
        <f>IF('Raw Data'!M45="s","s",'Raw Data'!G45)</f>
        <v>7.7618130647000001</v>
      </c>
      <c r="I45" s="33">
        <f>IF('Raw Data'!N45="S","s",'Raw Data'!J45)</f>
        <v>8.0891724085999996</v>
      </c>
      <c r="J45" s="6"/>
      <c r="K45" s="13"/>
      <c r="L45"/>
      <c r="M45" s="12"/>
      <c r="N45"/>
      <c r="O45"/>
      <c r="P45"/>
      <c r="R45" s="3"/>
      <c r="S45" s="3"/>
      <c r="T45" s="3"/>
      <c r="U45" s="3"/>
      <c r="V45" s="3"/>
      <c r="W45" s="3"/>
      <c r="Z45"/>
      <c r="AA45"/>
      <c r="AB45"/>
      <c r="AC45"/>
      <c r="AD45"/>
      <c r="AE45"/>
      <c r="AF45"/>
      <c r="AG45"/>
    </row>
    <row r="46" spans="1:33" x14ac:dyDescent="0.3">
      <c r="B46" s="12"/>
      <c r="C46" s="12" t="str">
        <f t="shared" si="0"/>
        <v>Digestive</v>
      </c>
      <c r="D46" s="12" t="str">
        <f>VLOOKUP(F46,'Labels List'!$A$4:$B$14,2,FALSE)</f>
        <v>Digestive</v>
      </c>
      <c r="E46" s="12" t="str">
        <f>'Raw Data'!A46</f>
        <v>WE Prairie Mountain Health</v>
      </c>
      <c r="F46" s="12" t="str">
        <f>'Raw Data'!B46</f>
        <v>11 Diseases of the digestive system (K00-K93)</v>
      </c>
      <c r="G46" s="33">
        <f>IF('Raw Data'!L46="s","s",'Raw Data'!D46)</f>
        <v>7.1106718902999999</v>
      </c>
      <c r="H46" s="33">
        <f>IF('Raw Data'!M46="s","s",'Raw Data'!G46)</f>
        <v>6.6829605490999997</v>
      </c>
      <c r="I46" s="33">
        <f>IF('Raw Data'!N46="S","s",'Raw Data'!J46)</f>
        <v>7.7190973713000002</v>
      </c>
      <c r="J46" s="6"/>
      <c r="K46" s="13"/>
      <c r="L46"/>
      <c r="M46" s="12"/>
      <c r="N46"/>
      <c r="O46"/>
      <c r="P46"/>
      <c r="R46" s="3"/>
      <c r="S46" s="3"/>
      <c r="T46" s="3"/>
      <c r="U46" s="3"/>
      <c r="V46" s="3"/>
      <c r="W46" s="3"/>
      <c r="Z46"/>
      <c r="AA46"/>
      <c r="AB46"/>
      <c r="AC46"/>
      <c r="AD46"/>
      <c r="AE46"/>
      <c r="AF46"/>
      <c r="AG46"/>
    </row>
    <row r="47" spans="1:33" x14ac:dyDescent="0.3">
      <c r="B47" s="12"/>
      <c r="C47" s="12" t="str">
        <f t="shared" si="0"/>
        <v>Ill-defined Conditions</v>
      </c>
      <c r="D47" s="12" t="str">
        <f>VLOOKUP(F47,'Labels List'!$A$4:$B$14,2,FALSE)</f>
        <v>Ill-defined Conditions</v>
      </c>
      <c r="E47" s="12" t="str">
        <f>'Raw Data'!A47</f>
        <v>WE Prairie Mountain Health</v>
      </c>
      <c r="F47" s="12" t="str">
        <f>'Raw Data'!B47</f>
        <v>18 Symptoms, signs and abnormal clinical and laboratory findings, not elsewhere classified (R00-R99)</v>
      </c>
      <c r="G47" s="33">
        <f>IF('Raw Data'!L47="s","s",'Raw Data'!D47)</f>
        <v>4.7800562360000001</v>
      </c>
      <c r="H47" s="33">
        <f>IF('Raw Data'!M47="s","s",'Raw Data'!G47)</f>
        <v>4.1685182442000004</v>
      </c>
      <c r="I47" s="33">
        <f>IF('Raw Data'!N47="S","s",'Raw Data'!J47)</f>
        <v>5.7794407301000001</v>
      </c>
      <c r="J47" s="6"/>
      <c r="K47" s="13"/>
      <c r="L47"/>
      <c r="M47" s="12"/>
      <c r="N47"/>
      <c r="O47"/>
      <c r="P47"/>
      <c r="R47" s="3"/>
      <c r="S47" s="3"/>
      <c r="T47" s="3"/>
      <c r="U47" s="3"/>
      <c r="V47" s="3"/>
      <c r="W47" s="3"/>
      <c r="Z47"/>
      <c r="AA47"/>
      <c r="AB47"/>
      <c r="AC47"/>
      <c r="AD47"/>
      <c r="AE47"/>
      <c r="AF47"/>
      <c r="AG47"/>
    </row>
    <row r="48" spans="1:33" x14ac:dyDescent="0.3">
      <c r="B48" s="12"/>
      <c r="C48" s="12" t="str">
        <f t="shared" si="0"/>
        <v>Musculoskeletal</v>
      </c>
      <c r="D48" s="12" t="str">
        <f>VLOOKUP(F48,'Labels List'!$A$4:$B$14,2,FALSE)</f>
        <v>Musculoskeletal</v>
      </c>
      <c r="E48" s="12" t="str">
        <f>'Raw Data'!A48</f>
        <v>WE Prairie Mountain Health</v>
      </c>
      <c r="F48" s="12" t="str">
        <f>'Raw Data'!B48</f>
        <v>13 Diseases of the musculoskeletal system and connective tissue (M00-M99)</v>
      </c>
      <c r="G48" s="33">
        <f>IF('Raw Data'!L48="s","s",'Raw Data'!D48)</f>
        <v>4.2518147272000002</v>
      </c>
      <c r="H48" s="33">
        <f>IF('Raw Data'!M48="s","s",'Raw Data'!G48)</f>
        <v>4.2055497950999996</v>
      </c>
      <c r="I48" s="33">
        <f>IF('Raw Data'!N48="S","s",'Raw Data'!J48)</f>
        <v>4.9711368731999999</v>
      </c>
      <c r="J48" s="6"/>
      <c r="K48" s="13"/>
      <c r="L48"/>
      <c r="M48" s="12"/>
      <c r="N48"/>
      <c r="O48"/>
      <c r="P48"/>
      <c r="R48" s="3"/>
      <c r="S48" s="3"/>
      <c r="T48" s="3"/>
      <c r="U48" s="3"/>
      <c r="V48" s="3"/>
      <c r="W48" s="3"/>
      <c r="Z48"/>
      <c r="AA48"/>
      <c r="AB48"/>
      <c r="AC48"/>
      <c r="AD48"/>
      <c r="AE48"/>
      <c r="AF48"/>
      <c r="AG48"/>
    </row>
    <row r="49" spans="1:33" x14ac:dyDescent="0.3">
      <c r="B49" s="12"/>
      <c r="C49" s="12" t="str">
        <f t="shared" si="0"/>
        <v>Cancer</v>
      </c>
      <c r="D49" s="12" t="str">
        <f>VLOOKUP(F49,'Labels List'!$A$4:$B$14,2,FALSE)</f>
        <v>Cancer</v>
      </c>
      <c r="E49" s="12" t="str">
        <f>'Raw Data'!A49</f>
        <v>WE Prairie Mountain Health</v>
      </c>
      <c r="F49" s="12" t="str">
        <f>'Raw Data'!B49</f>
        <v>02 Cancer (C00-D48)</v>
      </c>
      <c r="G49" s="33">
        <f>IF('Raw Data'!L49="s","s",'Raw Data'!D49)</f>
        <v>4.8035859245000001</v>
      </c>
      <c r="H49" s="33">
        <f>IF('Raw Data'!M49="s","s",'Raw Data'!G49)</f>
        <v>4.8955710264999999</v>
      </c>
      <c r="I49" s="33">
        <f>IF('Raw Data'!N49="S","s",'Raw Data'!J49)</f>
        <v>4.3809251193999996</v>
      </c>
      <c r="J49" s="6"/>
      <c r="K49" s="13"/>
      <c r="L49"/>
      <c r="M49" s="12"/>
      <c r="N49"/>
      <c r="O49"/>
      <c r="P49"/>
      <c r="R49" s="3"/>
      <c r="S49" s="3"/>
      <c r="T49" s="3"/>
      <c r="U49" s="3"/>
      <c r="V49" s="3"/>
      <c r="W49" s="3"/>
      <c r="Z49"/>
      <c r="AA49"/>
      <c r="AB49"/>
      <c r="AC49"/>
      <c r="AD49"/>
      <c r="AE49"/>
      <c r="AF49"/>
      <c r="AG49"/>
    </row>
    <row r="50" spans="1:33" x14ac:dyDescent="0.3">
      <c r="B50" s="12"/>
      <c r="C50" s="12" t="str">
        <f t="shared" si="0"/>
        <v>Pregnancy and Birth</v>
      </c>
      <c r="D50" s="12" t="str">
        <f>VLOOKUP(F50,'Labels List'!$A$4:$B$14,2,FALSE)</f>
        <v>Pregnancy and Birth</v>
      </c>
      <c r="E50" s="12" t="str">
        <f>'Raw Data'!A50</f>
        <v>WE Prairie Mountain Health</v>
      </c>
      <c r="F50" s="12" t="str">
        <f>'Raw Data'!B50</f>
        <v>15 Pregnancy, childbirth and the puerperium (O00-O99)</v>
      </c>
      <c r="G50" s="33">
        <f>IF('Raw Data'!L50="s","s",'Raw Data'!D50)</f>
        <v>3.3647454676000002</v>
      </c>
      <c r="H50" s="33">
        <f>IF('Raw Data'!M50="s","s",'Raw Data'!G50)</f>
        <v>3.2877845256999998</v>
      </c>
      <c r="I50" s="33">
        <f>IF('Raw Data'!N50="S","s",'Raw Data'!J50)</f>
        <v>2.9735495170999999</v>
      </c>
      <c r="J50" s="6"/>
      <c r="K50" s="13"/>
      <c r="L50"/>
      <c r="M50" s="12"/>
      <c r="N50"/>
      <c r="O50"/>
      <c r="P50"/>
      <c r="R50" s="3"/>
      <c r="S50" s="3"/>
      <c r="T50" s="3"/>
      <c r="U50" s="3"/>
      <c r="V50" s="3"/>
      <c r="W50" s="3"/>
      <c r="Z50"/>
      <c r="AA50"/>
      <c r="AB50"/>
      <c r="AC50"/>
      <c r="AD50"/>
      <c r="AE50"/>
      <c r="AF50"/>
      <c r="AG50"/>
    </row>
    <row r="51" spans="1:33" x14ac:dyDescent="0.3">
      <c r="B51" s="12"/>
      <c r="C51" s="12" t="str">
        <f t="shared" si="0"/>
        <v>All Others</v>
      </c>
      <c r="D51" s="12" t="str">
        <f>VLOOKUP(F51,'Labels List'!$A$4:$B$14,2,FALSE)</f>
        <v>All Others</v>
      </c>
      <c r="E51" s="12" t="str">
        <f>'Raw Data'!A51</f>
        <v>WE Prairie Mountain Health</v>
      </c>
      <c r="F51" s="12" t="str">
        <f>'Raw Data'!B51</f>
        <v>99 All Others</v>
      </c>
      <c r="G51" s="33">
        <f>IF('Raw Data'!L51="s","s",'Raw Data'!D51)</f>
        <v>15.50135884</v>
      </c>
      <c r="H51" s="33">
        <f>IF('Raw Data'!M51="s","s",'Raw Data'!G51)</f>
        <v>15.406976744</v>
      </c>
      <c r="I51" s="33">
        <f>IF('Raw Data'!N51="S","s",'Raw Data'!J51)</f>
        <v>19.555364725</v>
      </c>
      <c r="J51" s="6"/>
      <c r="K51" s="13"/>
      <c r="L51"/>
      <c r="M51" s="12"/>
      <c r="N51"/>
      <c r="O51"/>
      <c r="P51"/>
      <c r="R51" s="3"/>
      <c r="S51" s="3"/>
      <c r="T51" s="3"/>
      <c r="U51" s="3"/>
      <c r="V51" s="3"/>
      <c r="W51" s="3"/>
      <c r="Z51"/>
      <c r="AA51"/>
      <c r="AB51"/>
      <c r="AC51"/>
      <c r="AD51"/>
      <c r="AE51"/>
      <c r="AF51"/>
      <c r="AG51"/>
    </row>
    <row r="52" spans="1:33" x14ac:dyDescent="0.3">
      <c r="A52">
        <v>5</v>
      </c>
      <c r="B52" s="12" t="s">
        <v>0</v>
      </c>
      <c r="C52" s="12" t="str">
        <f t="shared" si="0"/>
        <v>Mental Illness</v>
      </c>
      <c r="D52" s="12" t="str">
        <f>VLOOKUP(F52,'Labels List'!$A$4:$B$14,2,FALSE)</f>
        <v>Mental Illness</v>
      </c>
      <c r="E52" s="12" t="str">
        <f>'Raw Data'!A52</f>
        <v>NO Northern Health Region</v>
      </c>
      <c r="F52" s="12" t="str">
        <f>'Raw Data'!B52</f>
        <v>05 Mental and behavioural disorders (F00-F99)</v>
      </c>
      <c r="G52" s="33">
        <f>IF('Raw Data'!L52="s","s",'Raw Data'!D52)</f>
        <v>10.641537068</v>
      </c>
      <c r="H52" s="33">
        <f>IF('Raw Data'!M52="s","s",'Raw Data'!G52)</f>
        <v>8.9369136693000009</v>
      </c>
      <c r="I52" s="33">
        <f>IF('Raw Data'!N52="S","s",'Raw Data'!J52)</f>
        <v>8.5535312540999993</v>
      </c>
      <c r="J52" s="6"/>
      <c r="K52" s="13"/>
      <c r="L52"/>
      <c r="M52" s="12"/>
      <c r="N52"/>
      <c r="O52"/>
      <c r="P52"/>
      <c r="R52" s="3"/>
      <c r="S52" s="3"/>
      <c r="T52" s="3"/>
      <c r="U52" s="3"/>
      <c r="V52" s="3"/>
      <c r="W52" s="3"/>
      <c r="Z52"/>
      <c r="AA52"/>
      <c r="AB52"/>
      <c r="AC52"/>
      <c r="AD52"/>
      <c r="AE52"/>
      <c r="AF52"/>
      <c r="AG52"/>
    </row>
    <row r="53" spans="1:33" x14ac:dyDescent="0.3">
      <c r="B53" s="12"/>
      <c r="C53" s="12" t="str">
        <f t="shared" si="0"/>
        <v>Health Status and Contact</v>
      </c>
      <c r="D53" s="12" t="str">
        <f>VLOOKUP(F53,'Labels List'!$A$4:$B$14,2,FALSE)</f>
        <v>Health Status and Contact</v>
      </c>
      <c r="E53" s="12" t="str">
        <f>'Raw Data'!A53</f>
        <v>NO Northern Health Region</v>
      </c>
      <c r="F53" s="12" t="str">
        <f>'Raw Data'!B53</f>
        <v>21 Factors influencing health status and contact with health services (Z00-Z99)</v>
      </c>
      <c r="G53" s="33">
        <f>IF('Raw Data'!L53="s","s",'Raw Data'!D53)</f>
        <v>7.7219556377999998</v>
      </c>
      <c r="H53" s="33">
        <f>IF('Raw Data'!M53="s","s",'Raw Data'!G53)</f>
        <v>6.4871434539999999</v>
      </c>
      <c r="I53" s="33">
        <f>IF('Raw Data'!N53="S","s",'Raw Data'!J53)</f>
        <v>12.545767347</v>
      </c>
      <c r="J53" s="6"/>
      <c r="K53" s="13"/>
      <c r="L53"/>
      <c r="M53" s="12"/>
      <c r="N53"/>
      <c r="O53"/>
      <c r="P53"/>
      <c r="R53" s="3"/>
      <c r="S53" s="3"/>
      <c r="T53" s="3"/>
      <c r="U53" s="3"/>
      <c r="V53" s="3"/>
      <c r="W53" s="3"/>
      <c r="Z53"/>
      <c r="AA53"/>
      <c r="AB53"/>
      <c r="AC53"/>
      <c r="AD53"/>
      <c r="AE53"/>
      <c r="AF53"/>
      <c r="AG53"/>
    </row>
    <row r="54" spans="1:33" x14ac:dyDescent="0.3">
      <c r="B54" s="12"/>
      <c r="C54" s="12" t="str">
        <f t="shared" si="0"/>
        <v>Circulatory</v>
      </c>
      <c r="D54" s="12" t="str">
        <f>VLOOKUP(F54,'Labels List'!$A$4:$B$14,2,FALSE)</f>
        <v>Circulatory</v>
      </c>
      <c r="E54" s="12" t="str">
        <f>'Raw Data'!A54</f>
        <v>NO Northern Health Region</v>
      </c>
      <c r="F54" s="12" t="str">
        <f>'Raw Data'!B54</f>
        <v>09 Diseases of the circulatory system (I00-I99)</v>
      </c>
      <c r="G54" s="33">
        <f>IF('Raw Data'!L54="s","s",'Raw Data'!D54)</f>
        <v>7.9821163593</v>
      </c>
      <c r="H54" s="33">
        <f>IF('Raw Data'!M54="s","s",'Raw Data'!G54)</f>
        <v>9.1723954575000004</v>
      </c>
      <c r="I54" s="33">
        <f>IF('Raw Data'!N54="S","s",'Raw Data'!J54)</f>
        <v>7.5521637477999999</v>
      </c>
      <c r="J54" s="6"/>
      <c r="K54" s="13"/>
      <c r="L54"/>
      <c r="M54" s="12"/>
      <c r="N54"/>
      <c r="O54"/>
      <c r="P54"/>
      <c r="R54" s="3"/>
      <c r="S54" s="3"/>
      <c r="T54" s="3"/>
      <c r="U54" s="3"/>
      <c r="V54" s="3"/>
      <c r="W54" s="3"/>
      <c r="Z54"/>
      <c r="AA54"/>
      <c r="AB54"/>
      <c r="AC54"/>
      <c r="AD54"/>
      <c r="AE54"/>
      <c r="AF54"/>
      <c r="AG54"/>
    </row>
    <row r="55" spans="1:33" x14ac:dyDescent="0.3">
      <c r="B55" s="12"/>
      <c r="C55" s="12" t="str">
        <f t="shared" si="0"/>
        <v>Injury and Poisoning</v>
      </c>
      <c r="D55" s="12" t="str">
        <f>VLOOKUP(F55,'Labels List'!$A$4:$B$14,2,FALSE)</f>
        <v>Injury and Poisoning</v>
      </c>
      <c r="E55" s="12" t="str">
        <f>'Raw Data'!A55</f>
        <v>NO Northern Health Region</v>
      </c>
      <c r="F55" s="12" t="str">
        <f>'Raw Data'!B55</f>
        <v>19 Injury, poisoning and certain other consequences of external causes (S00-T98)</v>
      </c>
      <c r="G55" s="33">
        <f>IF('Raw Data'!L55="s","s",'Raw Data'!D55)</f>
        <v>7.6005473010999998</v>
      </c>
      <c r="H55" s="33">
        <f>IF('Raw Data'!M55="s","s",'Raw Data'!G55)</f>
        <v>9.9870864826000005</v>
      </c>
      <c r="I55" s="33">
        <f>IF('Raw Data'!N55="S","s",'Raw Data'!J55)</f>
        <v>11.215021983</v>
      </c>
      <c r="J55" s="6"/>
      <c r="K55" s="13"/>
      <c r="L55"/>
      <c r="M55" s="12"/>
      <c r="N55"/>
      <c r="O55"/>
      <c r="P55"/>
      <c r="R55" s="3"/>
      <c r="S55" s="3"/>
      <c r="T55" s="3"/>
      <c r="U55" s="3"/>
      <c r="V55" s="3"/>
      <c r="W55" s="3"/>
      <c r="Z55"/>
      <c r="AA55"/>
      <c r="AB55"/>
      <c r="AC55"/>
      <c r="AD55"/>
      <c r="AE55"/>
      <c r="AF55"/>
      <c r="AG55"/>
    </row>
    <row r="56" spans="1:33" x14ac:dyDescent="0.3">
      <c r="B56" s="12"/>
      <c r="C56" s="12" t="str">
        <f t="shared" si="0"/>
        <v>Respiratory</v>
      </c>
      <c r="D56" s="12" t="str">
        <f>VLOOKUP(F56,'Labels List'!$A$4:$B$14,2,FALSE)</f>
        <v>Respiratory</v>
      </c>
      <c r="E56" s="12" t="str">
        <f>'Raw Data'!A56</f>
        <v>NO Northern Health Region</v>
      </c>
      <c r="F56" s="12" t="str">
        <f>'Raw Data'!B56</f>
        <v>10 Diseases of the respiratory system (J00-J99)</v>
      </c>
      <c r="G56" s="33">
        <f>IF('Raw Data'!L56="s","s",'Raw Data'!D56)</f>
        <v>8.6431173036000004</v>
      </c>
      <c r="H56" s="33">
        <f>IF('Raw Data'!M56="s","s",'Raw Data'!G56)</f>
        <v>8.9331155760000005</v>
      </c>
      <c r="I56" s="33">
        <f>IF('Raw Data'!N56="S","s",'Raw Data'!J56)</f>
        <v>9.1769964857000002</v>
      </c>
      <c r="J56" s="6"/>
      <c r="K56" s="13"/>
      <c r="L56"/>
      <c r="M56" s="12"/>
      <c r="N56"/>
      <c r="O56"/>
      <c r="P56"/>
      <c r="R56" s="3"/>
      <c r="S56" s="3"/>
      <c r="T56" s="3"/>
      <c r="U56" s="3"/>
      <c r="V56" s="3"/>
      <c r="W56" s="3"/>
      <c r="Z56"/>
      <c r="AA56"/>
      <c r="AB56"/>
      <c r="AC56"/>
      <c r="AD56"/>
      <c r="AE56"/>
      <c r="AF56"/>
      <c r="AG56"/>
    </row>
    <row r="57" spans="1:33" x14ac:dyDescent="0.3">
      <c r="B57" s="12"/>
      <c r="C57" s="12" t="str">
        <f t="shared" si="0"/>
        <v>Digestive</v>
      </c>
      <c r="D57" s="12" t="str">
        <f>VLOOKUP(F57,'Labels List'!$A$4:$B$14,2,FALSE)</f>
        <v>Digestive</v>
      </c>
      <c r="E57" s="12" t="str">
        <f>'Raw Data'!A57</f>
        <v>NO Northern Health Region</v>
      </c>
      <c r="F57" s="12" t="str">
        <f>'Raw Data'!B57</f>
        <v>11 Diseases of the digestive system (K00-K93)</v>
      </c>
      <c r="G57" s="33">
        <f>IF('Raw Data'!L57="s","s",'Raw Data'!D57)</f>
        <v>8.5101462680999997</v>
      </c>
      <c r="H57" s="33">
        <f>IF('Raw Data'!M57="s","s",'Raw Data'!G57)</f>
        <v>11.221466824</v>
      </c>
      <c r="I57" s="33">
        <f>IF('Raw Data'!N57="S","s",'Raw Data'!J57)</f>
        <v>8.5917626127000002</v>
      </c>
      <c r="J57" s="6"/>
      <c r="K57" s="13"/>
      <c r="L57"/>
      <c r="M57" s="12"/>
      <c r="N57"/>
      <c r="O57"/>
      <c r="P57"/>
      <c r="R57" s="3"/>
      <c r="S57" s="3"/>
      <c r="T57" s="3"/>
      <c r="U57" s="3"/>
      <c r="V57" s="3"/>
      <c r="W57" s="3"/>
      <c r="Z57"/>
      <c r="AA57"/>
      <c r="AB57"/>
      <c r="AC57"/>
      <c r="AD57"/>
      <c r="AE57"/>
      <c r="AF57"/>
      <c r="AG57"/>
    </row>
    <row r="58" spans="1:33" x14ac:dyDescent="0.3">
      <c r="B58" s="12"/>
      <c r="C58" s="12" t="str">
        <f t="shared" si="0"/>
        <v>Ill-defined Conditions</v>
      </c>
      <c r="D58" s="12" t="str">
        <f>VLOOKUP(F58,'Labels List'!$A$4:$B$14,2,FALSE)</f>
        <v>Ill-defined Conditions</v>
      </c>
      <c r="E58" s="12" t="str">
        <f>'Raw Data'!A58</f>
        <v>NO Northern Health Region</v>
      </c>
      <c r="F58" s="12" t="str">
        <f>'Raw Data'!B58</f>
        <v>18 Symptoms, signs and abnormal clinical and laboratory findings, not elsewhere classified (R00-R99)</v>
      </c>
      <c r="G58" s="33">
        <f>IF('Raw Data'!L58="s","s",'Raw Data'!D58)</f>
        <v>3.0082287873000002</v>
      </c>
      <c r="H58" s="33">
        <f>IF('Raw Data'!M58="s","s",'Raw Data'!G58)</f>
        <v>3.3765049944999999</v>
      </c>
      <c r="I58" s="33">
        <f>IF('Raw Data'!N58="S","s",'Raw Data'!J58)</f>
        <v>4.0981075477999998</v>
      </c>
      <c r="J58" s="6"/>
      <c r="K58" s="13"/>
      <c r="L58"/>
      <c r="M58" s="12"/>
      <c r="N58"/>
      <c r="O58"/>
      <c r="P58"/>
      <c r="R58" s="3"/>
      <c r="S58" s="3"/>
      <c r="T58" s="3"/>
      <c r="U58" s="3"/>
      <c r="V58" s="3"/>
      <c r="W58" s="3"/>
      <c r="Z58"/>
      <c r="AA58"/>
      <c r="AB58"/>
      <c r="AC58"/>
      <c r="AD58"/>
      <c r="AE58"/>
      <c r="AF58"/>
      <c r="AG58"/>
    </row>
    <row r="59" spans="1:33" x14ac:dyDescent="0.3">
      <c r="B59" s="12"/>
      <c r="C59" s="12" t="str">
        <f t="shared" si="0"/>
        <v>Musculoskeletal</v>
      </c>
      <c r="D59" s="12" t="str">
        <f>VLOOKUP(F59,'Labels List'!$A$4:$B$14,2,FALSE)</f>
        <v>Musculoskeletal</v>
      </c>
      <c r="E59" s="12" t="str">
        <f>'Raw Data'!A59</f>
        <v>NO Northern Health Region</v>
      </c>
      <c r="F59" s="12" t="str">
        <f>'Raw Data'!B59</f>
        <v>13 Diseases of the musculoskeletal system and connective tissue (M00-M99)</v>
      </c>
      <c r="G59" s="33">
        <f>IF('Raw Data'!L59="s","s",'Raw Data'!D59)</f>
        <v>4.1201749822</v>
      </c>
      <c r="H59" s="33">
        <f>IF('Raw Data'!M59="s","s",'Raw Data'!G59)</f>
        <v>3.7734057502999998</v>
      </c>
      <c r="I59" s="33">
        <f>IF('Raw Data'!N59="S","s",'Raw Data'!J59)</f>
        <v>4.4436602114000001</v>
      </c>
      <c r="J59" s="6"/>
      <c r="K59" s="13"/>
      <c r="L59"/>
      <c r="M59" s="12"/>
      <c r="N59"/>
      <c r="O59"/>
      <c r="P59"/>
      <c r="R59" s="3"/>
      <c r="S59" s="3"/>
      <c r="T59" s="3"/>
      <c r="U59" s="3"/>
      <c r="V59" s="3"/>
      <c r="W59" s="3"/>
      <c r="Z59"/>
      <c r="AA59"/>
      <c r="AB59"/>
      <c r="AC59"/>
      <c r="AD59"/>
      <c r="AE59"/>
      <c r="AF59"/>
      <c r="AG59"/>
    </row>
    <row r="60" spans="1:33" x14ac:dyDescent="0.3">
      <c r="B60" s="12"/>
      <c r="C60" s="12" t="str">
        <f t="shared" si="0"/>
        <v>Cancer</v>
      </c>
      <c r="D60" s="12" t="str">
        <f>VLOOKUP(F60,'Labels List'!$A$4:$B$14,2,FALSE)</f>
        <v>Cancer</v>
      </c>
      <c r="E60" s="10" t="str">
        <f>'Raw Data'!A60</f>
        <v>NO Northern Health Region</v>
      </c>
      <c r="F60" s="10" t="str">
        <f>'Raw Data'!B60</f>
        <v>02 Cancer (C00-D48)</v>
      </c>
      <c r="G60" s="33">
        <f>IF('Raw Data'!L60="s","s",'Raw Data'!D60)</f>
        <v>5.802547648</v>
      </c>
      <c r="H60" s="33">
        <f>IF('Raw Data'!M60="s","s",'Raw Data'!G60)</f>
        <v>4.4532644611999999</v>
      </c>
      <c r="I60" s="33">
        <f>IF('Raw Data'!N60="S","s",'Raw Data'!J60)</f>
        <v>3.6099225079999999</v>
      </c>
      <c r="Q60" s="13"/>
      <c r="AF60"/>
      <c r="AG60"/>
    </row>
    <row r="61" spans="1:33" x14ac:dyDescent="0.3">
      <c r="B61" s="12"/>
      <c r="C61" s="12" t="str">
        <f t="shared" si="0"/>
        <v>Pregnancy and Birth</v>
      </c>
      <c r="D61" s="12" t="str">
        <f>VLOOKUP(F61,'Labels List'!$A$4:$B$14,2,FALSE)</f>
        <v>Pregnancy and Birth</v>
      </c>
      <c r="E61" s="10" t="str">
        <f>'Raw Data'!A61</f>
        <v>NO Northern Health Region</v>
      </c>
      <c r="F61" s="10" t="str">
        <f>'Raw Data'!B61</f>
        <v>15 Pregnancy, childbirth and the puerperium (O00-O99)</v>
      </c>
      <c r="G61" s="33">
        <f>IF('Raw Data'!L61="s","s",'Raw Data'!D61)</f>
        <v>12.460735002</v>
      </c>
      <c r="H61" s="33">
        <f>IF('Raw Data'!M61="s","s",'Raw Data'!G61)</f>
        <v>12.102624483</v>
      </c>
      <c r="I61" s="33">
        <f>IF('Raw Data'!N61="S","s",'Raw Data'!J61)</f>
        <v>6.8375314306000003</v>
      </c>
      <c r="Q61" s="13"/>
      <c r="AF61"/>
      <c r="AG61"/>
    </row>
    <row r="62" spans="1:33" x14ac:dyDescent="0.3">
      <c r="B62" s="12"/>
      <c r="C62" s="12" t="str">
        <f t="shared" si="0"/>
        <v>All Others</v>
      </c>
      <c r="D62" s="12" t="str">
        <f>VLOOKUP(F62,'Labels List'!$A$4:$B$14,2,FALSE)</f>
        <v>All Others</v>
      </c>
      <c r="E62" s="10" t="str">
        <f>'Raw Data'!A62</f>
        <v>NO Northern Health Region</v>
      </c>
      <c r="F62" s="10" t="str">
        <f>'Raw Data'!B62</f>
        <v>99 All Others</v>
      </c>
      <c r="G62" s="33">
        <f>IF('Raw Data'!L62="s","s",'Raw Data'!D62)</f>
        <v>23.508893642</v>
      </c>
      <c r="H62" s="33">
        <f>IF('Raw Data'!M62="s","s",'Raw Data'!G62)</f>
        <v>21.556078847999999</v>
      </c>
      <c r="I62" s="33">
        <f>IF('Raw Data'!N62="S","s",'Raw Data'!J62)</f>
        <v>23.375534870999999</v>
      </c>
      <c r="L62" s="3"/>
    </row>
    <row r="63" spans="1:33" x14ac:dyDescent="0.3">
      <c r="A63">
        <v>6</v>
      </c>
      <c r="B63" s="12" t="s">
        <v>0</v>
      </c>
      <c r="C63" s="12" t="str">
        <f t="shared" si="0"/>
        <v>Mental Illness</v>
      </c>
      <c r="D63" s="12" t="str">
        <f>VLOOKUP(F63,'Labels List'!$A$4:$B$14,2,FALSE)</f>
        <v>Mental Illness</v>
      </c>
      <c r="E63" s="10" t="str">
        <f>'Raw Data'!A63</f>
        <v>Z Manitoba</v>
      </c>
      <c r="F63" s="10" t="str">
        <f>'Raw Data'!B63</f>
        <v>05 Mental and behavioural disorders (F00-F99)</v>
      </c>
      <c r="G63" s="33">
        <f>IF('Raw Data'!L63="s","s",'Raw Data'!D63)</f>
        <v>13.044035953</v>
      </c>
      <c r="H63" s="33">
        <f>IF('Raw Data'!M63="s","s",'Raw Data'!G63)</f>
        <v>12.476288169</v>
      </c>
      <c r="I63" s="33">
        <f>IF('Raw Data'!N63="S","s",'Raw Data'!J63)</f>
        <v>12.253559459</v>
      </c>
    </row>
    <row r="64" spans="1:33" x14ac:dyDescent="0.3">
      <c r="B64" s="12"/>
      <c r="C64" s="12" t="str">
        <f t="shared" si="0"/>
        <v>Health Status and Contact</v>
      </c>
      <c r="D64" s="12" t="str">
        <f>VLOOKUP(F64,'Labels List'!$A$4:$B$14,2,FALSE)</f>
        <v>Health Status and Contact</v>
      </c>
      <c r="E64" s="10" t="str">
        <f>'Raw Data'!A64</f>
        <v>Z Manitoba</v>
      </c>
      <c r="F64" s="10" t="str">
        <f>'Raw Data'!B64</f>
        <v>21 Factors influencing health status and contact with health services (Z00-Z99)</v>
      </c>
      <c r="G64" s="33">
        <f>IF('Raw Data'!L64="s","s",'Raw Data'!D64)</f>
        <v>11.815684280999999</v>
      </c>
      <c r="H64" s="33">
        <f>IF('Raw Data'!M64="s","s",'Raw Data'!G64)</f>
        <v>12.977325791</v>
      </c>
      <c r="I64" s="33">
        <f>IF('Raw Data'!N64="S","s",'Raw Data'!J64)</f>
        <v>11.939079897999999</v>
      </c>
    </row>
    <row r="65" spans="2:9" x14ac:dyDescent="0.3">
      <c r="B65" s="12"/>
      <c r="C65" s="12" t="str">
        <f t="shared" si="0"/>
        <v>Circulatory</v>
      </c>
      <c r="D65" s="12" t="str">
        <f>VLOOKUP(F65,'Labels List'!$A$4:$B$14,2,FALSE)</f>
        <v>Circulatory</v>
      </c>
      <c r="E65" s="10" t="str">
        <f>'Raw Data'!A65</f>
        <v>Z Manitoba</v>
      </c>
      <c r="F65" s="10" t="str">
        <f>'Raw Data'!B65</f>
        <v>09 Diseases of the circulatory system (I00-I99)</v>
      </c>
      <c r="G65" s="33">
        <f>IF('Raw Data'!L65="s","s",'Raw Data'!D65)</f>
        <v>12.596726572</v>
      </c>
      <c r="H65" s="33">
        <f>IF('Raw Data'!M65="s","s",'Raw Data'!G65)</f>
        <v>11.542484943</v>
      </c>
      <c r="I65" s="33">
        <f>IF('Raw Data'!N65="S","s",'Raw Data'!J65)</f>
        <v>11.261046965</v>
      </c>
    </row>
    <row r="66" spans="2:9" x14ac:dyDescent="0.3">
      <c r="B66" s="12"/>
      <c r="C66" s="12" t="str">
        <f t="shared" si="0"/>
        <v>Injury and Poisoning</v>
      </c>
      <c r="D66" s="12" t="str">
        <f>VLOOKUP(F66,'Labels List'!$A$4:$B$14,2,FALSE)</f>
        <v>Injury and Poisoning</v>
      </c>
      <c r="E66" s="10" t="str">
        <f>'Raw Data'!A66</f>
        <v>Z Manitoba</v>
      </c>
      <c r="F66" s="10" t="str">
        <f>'Raw Data'!B66</f>
        <v>19 Injury, poisoning and certain other consequences of external causes (S00-T98)</v>
      </c>
      <c r="G66" s="33">
        <f>IF('Raw Data'!L66="s","s",'Raw Data'!D66)</f>
        <v>9.1726408977999991</v>
      </c>
      <c r="H66" s="33">
        <f>IF('Raw Data'!M66="s","s",'Raw Data'!G66)</f>
        <v>9.7641399249000003</v>
      </c>
      <c r="I66" s="33">
        <f>IF('Raw Data'!N66="S","s",'Raw Data'!J66)</f>
        <v>10.141885462999999</v>
      </c>
    </row>
    <row r="67" spans="2:9" x14ac:dyDescent="0.3">
      <c r="B67" s="12"/>
      <c r="C67" s="12" t="str">
        <f t="shared" si="0"/>
        <v>Respiratory</v>
      </c>
      <c r="D67" s="12" t="str">
        <f>VLOOKUP(F67,'Labels List'!$A$4:$B$14,2,FALSE)</f>
        <v>Respiratory</v>
      </c>
      <c r="E67" s="10" t="str">
        <f>'Raw Data'!A67</f>
        <v>Z Manitoba</v>
      </c>
      <c r="F67" s="10" t="str">
        <f>'Raw Data'!B67</f>
        <v>10 Diseases of the respiratory system (J00-J99)</v>
      </c>
      <c r="G67" s="33">
        <f>IF('Raw Data'!L67="s","s",'Raw Data'!D67)</f>
        <v>8.7084233160999993</v>
      </c>
      <c r="H67" s="33">
        <f>IF('Raw Data'!M67="s","s",'Raw Data'!G67)</f>
        <v>8.4510602474999992</v>
      </c>
      <c r="I67" s="33">
        <f>IF('Raw Data'!N67="S","s",'Raw Data'!J67)</f>
        <v>7.4721843632000002</v>
      </c>
    </row>
    <row r="68" spans="2:9" x14ac:dyDescent="0.3">
      <c r="B68" s="12"/>
      <c r="C68" s="12" t="str">
        <f t="shared" si="0"/>
        <v>Digestive</v>
      </c>
      <c r="D68" s="12" t="str">
        <f>VLOOKUP(F68,'Labels List'!$A$4:$B$14,2,FALSE)</f>
        <v>Digestive</v>
      </c>
      <c r="E68" s="10" t="str">
        <f>'Raw Data'!A68</f>
        <v>Z Manitoba</v>
      </c>
      <c r="F68" s="10" t="str">
        <f>'Raw Data'!B68</f>
        <v>11 Diseases of the digestive system (K00-K93)</v>
      </c>
      <c r="G68" s="33">
        <f>IF('Raw Data'!L68="s","s",'Raw Data'!D68)</f>
        <v>8.0751237214000007</v>
      </c>
      <c r="H68" s="33">
        <f>IF('Raw Data'!M68="s","s",'Raw Data'!G68)</f>
        <v>7.8079491199</v>
      </c>
      <c r="I68" s="33">
        <f>IF('Raw Data'!N68="S","s",'Raw Data'!J68)</f>
        <v>7.4207532936999998</v>
      </c>
    </row>
    <row r="69" spans="2:9" x14ac:dyDescent="0.3">
      <c r="B69" s="12"/>
      <c r="C69" s="12" t="str">
        <f t="shared" si="0"/>
        <v>Ill-defined Conditions</v>
      </c>
      <c r="D69" s="12" t="str">
        <f>VLOOKUP(F69,'Labels List'!$A$4:$B$14,2,FALSE)</f>
        <v>Ill-defined Conditions</v>
      </c>
      <c r="E69" s="10" t="str">
        <f>'Raw Data'!A69</f>
        <v>Z Manitoba</v>
      </c>
      <c r="F69" s="10" t="str">
        <f>'Raw Data'!B69</f>
        <v>18 Symptoms, signs and abnormal clinical and laboratory findings, not elsewhere classified (R00-R99)</v>
      </c>
      <c r="G69" s="33">
        <f>IF('Raw Data'!L69="s","s",'Raw Data'!D69)</f>
        <v>4.2985312020000004</v>
      </c>
      <c r="H69" s="33">
        <f>IF('Raw Data'!M69="s","s",'Raw Data'!G69)</f>
        <v>4.0902273965999996</v>
      </c>
      <c r="I69" s="33">
        <f>IF('Raw Data'!N69="S","s",'Raw Data'!J69)</f>
        <v>5.9069654812000003</v>
      </c>
    </row>
    <row r="70" spans="2:9" x14ac:dyDescent="0.3">
      <c r="B70" s="12"/>
      <c r="C70" s="12" t="str">
        <f t="shared" si="0"/>
        <v>Musculoskeletal</v>
      </c>
      <c r="D70" s="12" t="str">
        <f>VLOOKUP(F70,'Labels List'!$A$4:$B$14,2,FALSE)</f>
        <v>Musculoskeletal</v>
      </c>
      <c r="E70" s="10" t="str">
        <f>'Raw Data'!A70</f>
        <v>Z Manitoba</v>
      </c>
      <c r="F70" s="10" t="str">
        <f>'Raw Data'!B70</f>
        <v>13 Diseases of the musculoskeletal system and connective tissue (M00-M99)</v>
      </c>
      <c r="G70" s="33">
        <f>IF('Raw Data'!L70="s","s",'Raw Data'!D70)</f>
        <v>4.9222689174000003</v>
      </c>
      <c r="H70" s="33">
        <f>IF('Raw Data'!M70="s","s",'Raw Data'!G70)</f>
        <v>4.8929032082999999</v>
      </c>
      <c r="I70" s="33">
        <f>IF('Raw Data'!N70="S","s",'Raw Data'!J70)</f>
        <v>5.7588868601999996</v>
      </c>
    </row>
    <row r="71" spans="2:9" x14ac:dyDescent="0.3">
      <c r="B71" s="12"/>
      <c r="C71" s="12" t="str">
        <f t="shared" si="0"/>
        <v>Cancer</v>
      </c>
      <c r="D71" s="12" t="str">
        <f>VLOOKUP(F71,'Labels List'!$A$4:$B$14,2,FALSE)</f>
        <v>Cancer</v>
      </c>
      <c r="E71" s="10" t="str">
        <f>'Raw Data'!A71</f>
        <v>Z Manitoba</v>
      </c>
      <c r="F71" s="10" t="str">
        <f>'Raw Data'!B71</f>
        <v>02 Cancer (C00-D48)</v>
      </c>
      <c r="G71" s="33">
        <f>IF('Raw Data'!L71="s","s",'Raw Data'!D71)</f>
        <v>6.8837368757000004</v>
      </c>
      <c r="H71" s="33">
        <f>IF('Raw Data'!M71="s","s",'Raw Data'!G71)</f>
        <v>6.0593955274000004</v>
      </c>
      <c r="I71" s="33">
        <f>IF('Raw Data'!N71="S","s",'Raw Data'!J71)</f>
        <v>5.1342136617999996</v>
      </c>
    </row>
    <row r="72" spans="2:9" x14ac:dyDescent="0.3">
      <c r="B72" s="12"/>
      <c r="C72" s="12" t="str">
        <f t="shared" si="0"/>
        <v>Pregnancy and Birth</v>
      </c>
      <c r="D72" s="12" t="str">
        <f>VLOOKUP(F72,'Labels List'!$A$4:$B$14,2,FALSE)</f>
        <v>Pregnancy and Birth</v>
      </c>
      <c r="E72" s="10" t="str">
        <f>'Raw Data'!A72</f>
        <v>Z Manitoba</v>
      </c>
      <c r="F72" s="10" t="str">
        <f>'Raw Data'!B72</f>
        <v>15 Pregnancy, childbirth and the puerperium (O00-O99)</v>
      </c>
      <c r="G72" s="33">
        <f>IF('Raw Data'!L72="s","s",'Raw Data'!D72)</f>
        <v>5.1002131599</v>
      </c>
      <c r="H72" s="33">
        <f>IF('Raw Data'!M72="s","s",'Raw Data'!G72)</f>
        <v>5.1017817303999999</v>
      </c>
      <c r="I72" s="33">
        <f>IF('Raw Data'!N72="S","s",'Raw Data'!J72)</f>
        <v>3.9546206530000001</v>
      </c>
    </row>
    <row r="73" spans="2:9" x14ac:dyDescent="0.3">
      <c r="B73" s="12"/>
      <c r="C73" s="12" t="str">
        <f t="shared" ref="C73" si="1">IF(OR(G73="s",H73="s",I73="s"),CONCATENATE(D73," (s)"),D73)</f>
        <v>All Others</v>
      </c>
      <c r="D73" s="12" t="str">
        <f>VLOOKUP(F73,'Labels List'!$A$4:$B$14,2,FALSE)</f>
        <v>All Others</v>
      </c>
      <c r="E73" s="10" t="str">
        <f>'Raw Data'!A73</f>
        <v>Z Manitoba</v>
      </c>
      <c r="F73" s="10" t="str">
        <f>'Raw Data'!B73</f>
        <v>99 All Others</v>
      </c>
      <c r="G73" s="33">
        <f>IF('Raw Data'!L73="s","s",'Raw Data'!D73)</f>
        <v>15.382615103999999</v>
      </c>
      <c r="H73" s="33">
        <f>IF('Raw Data'!M73="s","s",'Raw Data'!G73)</f>
        <v>16.836443941999999</v>
      </c>
      <c r="I73" s="33">
        <f>IF('Raw Data'!N73="S","s",'Raw Data'!J73)</f>
        <v>18.756803902000001</v>
      </c>
    </row>
  </sheetData>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B1:P15"/>
  <sheetViews>
    <sheetView showGridLines="0" zoomScaleNormal="100" workbookViewId="0">
      <selection activeCell="B20" sqref="B20"/>
    </sheetView>
  </sheetViews>
  <sheetFormatPr defaultColWidth="9.33203125" defaultRowHeight="15.6" x14ac:dyDescent="0.3"/>
  <cols>
    <col min="1" max="1" width="1.5546875" style="14" customWidth="1"/>
    <col min="2" max="2" width="39.5546875" style="14" customWidth="1"/>
    <col min="3" max="3" width="16.109375" style="18" customWidth="1"/>
    <col min="4" max="6" width="16.109375" style="14" customWidth="1"/>
    <col min="7" max="7" width="16.109375" style="18" customWidth="1"/>
    <col min="8" max="8" width="16.109375" style="14" customWidth="1"/>
    <col min="9" max="10" width="10.5546875" style="14" customWidth="1"/>
    <col min="11" max="16384" width="9.33203125" style="14"/>
  </cols>
  <sheetData>
    <row r="1" spans="2:16" s="16" customFormat="1" ht="18.899999999999999" customHeight="1" x14ac:dyDescent="0.3">
      <c r="B1" s="26" t="s">
        <v>52</v>
      </c>
      <c r="C1" s="23"/>
      <c r="D1" s="23"/>
      <c r="E1" s="23"/>
      <c r="F1" s="23"/>
      <c r="G1" s="23"/>
      <c r="H1" s="23"/>
      <c r="I1" s="23"/>
      <c r="J1" s="23"/>
    </row>
    <row r="2" spans="2:16" s="16" customFormat="1" ht="18.899999999999999" customHeight="1" x14ac:dyDescent="0.3">
      <c r="B2" s="24" t="s">
        <v>17</v>
      </c>
      <c r="C2" s="25"/>
      <c r="D2" s="25"/>
      <c r="E2" s="25"/>
      <c r="F2" s="25"/>
      <c r="G2" s="25"/>
      <c r="H2" s="25"/>
      <c r="I2" s="23"/>
      <c r="J2" s="23"/>
    </row>
    <row r="3" spans="2:16" s="15" customFormat="1" ht="78.75" customHeight="1" x14ac:dyDescent="0.3">
      <c r="B3" s="27" t="s">
        <v>18</v>
      </c>
      <c r="C3" s="21" t="s">
        <v>19</v>
      </c>
      <c r="D3" s="21" t="s">
        <v>53</v>
      </c>
      <c r="E3" s="21" t="s">
        <v>20</v>
      </c>
      <c r="F3" s="21" t="s">
        <v>54</v>
      </c>
      <c r="G3" s="21" t="s">
        <v>21</v>
      </c>
      <c r="H3" s="28" t="s">
        <v>55</v>
      </c>
      <c r="O3" s="22"/>
      <c r="P3" s="22"/>
    </row>
    <row r="4" spans="2:16" s="16" customFormat="1" ht="18.899999999999999" customHeight="1" x14ac:dyDescent="0.3">
      <c r="B4" s="29" t="s">
        <v>47</v>
      </c>
      <c r="C4" s="20">
        <f>IF('Raw Data'!L8="s","s",'Raw Data'!C8)</f>
        <v>6047</v>
      </c>
      <c r="D4" s="19">
        <f>IF('Raw Data'!L8="s","s",'Raw Data'!E8*100)</f>
        <v>10901800</v>
      </c>
      <c r="E4" s="20">
        <f>IF('Raw Data'!M8="s","s",'Raw Data'!F8)</f>
        <v>7873</v>
      </c>
      <c r="F4" s="19">
        <f>IF('Raw Data'!M8="s","s",'Raw Data'!H8*100)</f>
        <v>11499800</v>
      </c>
      <c r="G4" s="20">
        <f>IF('Raw Data'!N8="s","s",'Raw Data'!I8)</f>
        <v>8618</v>
      </c>
      <c r="H4" s="30">
        <f>IF('Raw Data'!N8="s","s",'Raw Data'!K8*100)</f>
        <v>11344200</v>
      </c>
    </row>
    <row r="5" spans="2:16" s="16" customFormat="1" ht="18.899999999999999" customHeight="1" x14ac:dyDescent="0.3">
      <c r="B5" s="29" t="s">
        <v>42</v>
      </c>
      <c r="C5" s="20">
        <f>IF('Raw Data'!L9="s","s",'Raw Data'!C9)</f>
        <v>19667</v>
      </c>
      <c r="D5" s="19">
        <f>IF('Raw Data'!L9="s","s",'Raw Data'!E9*100)</f>
        <v>10901800</v>
      </c>
      <c r="E5" s="20">
        <f>IF('Raw Data'!M9="s","s",'Raw Data'!F9)</f>
        <v>21105</v>
      </c>
      <c r="F5" s="19">
        <f>IF('Raw Data'!M9="s","s",'Raw Data'!H9*100)</f>
        <v>11499800</v>
      </c>
      <c r="G5" s="20">
        <f>IF('Raw Data'!N9="s","s",'Raw Data'!I9)</f>
        <v>20847</v>
      </c>
      <c r="H5" s="30">
        <f>IF('Raw Data'!N9="s","s",'Raw Data'!K9*100)</f>
        <v>11344200</v>
      </c>
      <c r="J5" s="34"/>
    </row>
    <row r="6" spans="2:16" s="16" customFormat="1" ht="18.899999999999999" customHeight="1" x14ac:dyDescent="0.3">
      <c r="B6" s="29" t="s">
        <v>44</v>
      </c>
      <c r="C6" s="20">
        <f>IF('Raw Data'!L10="s","s",'Raw Data'!C10)</f>
        <v>11494</v>
      </c>
      <c r="D6" s="19">
        <f>IF('Raw Data'!L10="s","s",'Raw Data'!E10*100)</f>
        <v>10901800</v>
      </c>
      <c r="E6" s="20">
        <f>IF('Raw Data'!M10="s","s",'Raw Data'!F10)</f>
        <v>13168</v>
      </c>
      <c r="F6" s="19">
        <f>IF('Raw Data'!M10="s","s",'Raw Data'!H10*100)</f>
        <v>11499800</v>
      </c>
      <c r="G6" s="20">
        <f>IF('Raw Data'!N10="s","s",'Raw Data'!I10)</f>
        <v>13458</v>
      </c>
      <c r="H6" s="30">
        <f>IF('Raw Data'!N10="s","s",'Raw Data'!K10*100)</f>
        <v>11344200</v>
      </c>
      <c r="J6" s="34"/>
    </row>
    <row r="7" spans="2:16" s="16" customFormat="1" ht="18.899999999999999" customHeight="1" x14ac:dyDescent="0.3">
      <c r="B7" s="29" t="s">
        <v>50</v>
      </c>
      <c r="C7" s="20">
        <f>IF('Raw Data'!L11="s","s",'Raw Data'!C11)</f>
        <v>8839</v>
      </c>
      <c r="D7" s="19">
        <f>IF('Raw Data'!L11="s","s",'Raw Data'!E11*100)</f>
        <v>10901800</v>
      </c>
      <c r="E7" s="20">
        <f>IF('Raw Data'!M11="s","s",'Raw Data'!F11)</f>
        <v>9795</v>
      </c>
      <c r="F7" s="19">
        <f>IF('Raw Data'!M11="s","s",'Raw Data'!H11*100)</f>
        <v>11499800</v>
      </c>
      <c r="G7" s="20">
        <f>IF('Raw Data'!N11="s","s",'Raw Data'!I11)</f>
        <v>9230</v>
      </c>
      <c r="H7" s="30">
        <f>IF('Raw Data'!N11="s","s",'Raw Data'!K11*100)</f>
        <v>11344200</v>
      </c>
      <c r="J7" s="34"/>
    </row>
    <row r="8" spans="2:16" s="16" customFormat="1" ht="18.899999999999999" customHeight="1" x14ac:dyDescent="0.3">
      <c r="B8" s="29" t="s">
        <v>49</v>
      </c>
      <c r="C8" s="20">
        <f>IF('Raw Data'!L12="s","s",'Raw Data'!C12)</f>
        <v>9141</v>
      </c>
      <c r="D8" s="19">
        <f>IF('Raw Data'!L12="s","s",'Raw Data'!E12*100)</f>
        <v>10901800</v>
      </c>
      <c r="E8" s="20">
        <f>IF('Raw Data'!M12="s","s",'Raw Data'!F12)</f>
        <v>8742</v>
      </c>
      <c r="F8" s="19">
        <f>IF('Raw Data'!M12="s","s",'Raw Data'!H12*100)</f>
        <v>11499800</v>
      </c>
      <c r="G8" s="20">
        <f>IF('Raw Data'!N12="s","s",'Raw Data'!I12)</f>
        <v>7144</v>
      </c>
      <c r="H8" s="30">
        <f>IF('Raw Data'!N12="s","s",'Raw Data'!K12*100)</f>
        <v>11344200</v>
      </c>
      <c r="J8" s="34"/>
    </row>
    <row r="9" spans="2:16" s="16" customFormat="1" ht="18.899999999999999" customHeight="1" x14ac:dyDescent="0.3">
      <c r="B9" s="29" t="s">
        <v>43</v>
      </c>
      <c r="C9" s="20">
        <f>IF('Raw Data'!L13="s","s",'Raw Data'!C13)</f>
        <v>8977</v>
      </c>
      <c r="D9" s="19">
        <f>IF('Raw Data'!L13="s","s",'Raw Data'!E13*100)</f>
        <v>10901800</v>
      </c>
      <c r="E9" s="20">
        <f>IF('Raw Data'!M13="s","s",'Raw Data'!F13)</f>
        <v>8259</v>
      </c>
      <c r="F9" s="19">
        <f>IF('Raw Data'!M13="s","s",'Raw Data'!H13*100)</f>
        <v>11499800</v>
      </c>
      <c r="G9" s="20">
        <f>IF('Raw Data'!N13="s","s",'Raw Data'!I13)</f>
        <v>8795</v>
      </c>
      <c r="H9" s="30">
        <f>IF('Raw Data'!N13="s","s",'Raw Data'!K13*100)</f>
        <v>11344200</v>
      </c>
    </row>
    <row r="10" spans="2:16" s="16" customFormat="1" ht="18.899999999999999" customHeight="1" x14ac:dyDescent="0.3">
      <c r="B10" s="29" t="s">
        <v>48</v>
      </c>
      <c r="C10" s="20">
        <f>IF('Raw Data'!L14="s","s",'Raw Data'!C14)</f>
        <v>6853</v>
      </c>
      <c r="D10" s="19">
        <f>IF('Raw Data'!L14="s","s",'Raw Data'!E14*100)</f>
        <v>10901800</v>
      </c>
      <c r="E10" s="20">
        <f>IF('Raw Data'!M14="s","s",'Raw Data'!F14)</f>
        <v>6522</v>
      </c>
      <c r="F10" s="19">
        <f>IF('Raw Data'!M14="s","s",'Raw Data'!H14*100)</f>
        <v>11499800</v>
      </c>
      <c r="G10" s="20">
        <f>IF('Raw Data'!N14="s","s",'Raw Data'!I14)</f>
        <v>7977</v>
      </c>
      <c r="H10" s="30">
        <f>IF('Raw Data'!N14="s","s",'Raw Data'!K14*100)</f>
        <v>11344200</v>
      </c>
    </row>
    <row r="11" spans="2:16" s="16" customFormat="1" ht="18.899999999999999" customHeight="1" x14ac:dyDescent="0.3">
      <c r="B11" s="29" t="s">
        <v>45</v>
      </c>
      <c r="C11" s="20">
        <f>IF('Raw Data'!L15="s","s",'Raw Data'!C15)</f>
        <v>5368</v>
      </c>
      <c r="D11" s="19">
        <f>IF('Raw Data'!L15="s","s",'Raw Data'!E15*100)</f>
        <v>10901800</v>
      </c>
      <c r="E11" s="20">
        <f>IF('Raw Data'!M15="s","s",'Raw Data'!F15)</f>
        <v>5765</v>
      </c>
      <c r="F11" s="19">
        <f>IF('Raw Data'!M15="s","s",'Raw Data'!H15*100)</f>
        <v>11499800</v>
      </c>
      <c r="G11" s="20">
        <f>IF('Raw Data'!N15="s","s",'Raw Data'!I15)</f>
        <v>5003</v>
      </c>
      <c r="H11" s="30">
        <f>IF('Raw Data'!N15="s","s",'Raw Data'!K15*100)</f>
        <v>11344200</v>
      </c>
    </row>
    <row r="12" spans="2:16" s="16" customFormat="1" ht="18.899999999999999" customHeight="1" x14ac:dyDescent="0.3">
      <c r="B12" s="29" t="s">
        <v>40</v>
      </c>
      <c r="C12" s="20">
        <f>IF('Raw Data'!L16="s","s",'Raw Data'!C16)</f>
        <v>8428</v>
      </c>
      <c r="D12" s="19">
        <f>IF('Raw Data'!L16="s","s",'Raw Data'!E16*100)</f>
        <v>10901800</v>
      </c>
      <c r="E12" s="20">
        <f>IF('Raw Data'!M16="s","s",'Raw Data'!F16)</f>
        <v>7317</v>
      </c>
      <c r="F12" s="19">
        <f>IF('Raw Data'!M16="s","s",'Raw Data'!H16*100)</f>
        <v>11499800</v>
      </c>
      <c r="G12" s="20">
        <f>IF('Raw Data'!N16="s","s",'Raw Data'!I16)</f>
        <v>6143</v>
      </c>
      <c r="H12" s="30">
        <f>IF('Raw Data'!N16="s","s",'Raw Data'!K16*100)</f>
        <v>11344200</v>
      </c>
    </row>
    <row r="13" spans="2:16" s="16" customFormat="1" ht="18.899999999999999" customHeight="1" x14ac:dyDescent="0.3">
      <c r="B13" s="29" t="s">
        <v>46</v>
      </c>
      <c r="C13" s="20">
        <f>IF('Raw Data'!L17="s","s",'Raw Data'!C17)</f>
        <v>7657</v>
      </c>
      <c r="D13" s="19">
        <f>IF('Raw Data'!L17="s","s",'Raw Data'!E17*100)</f>
        <v>10901800</v>
      </c>
      <c r="E13" s="20">
        <f>IF('Raw Data'!M17="s","s",'Raw Data'!F17)</f>
        <v>7334</v>
      </c>
      <c r="F13" s="19">
        <f>IF('Raw Data'!M17="s","s",'Raw Data'!H17*100)</f>
        <v>11499800</v>
      </c>
      <c r="G13" s="20">
        <f>IF('Raw Data'!N17="s","s",'Raw Data'!I17)</f>
        <v>6133</v>
      </c>
      <c r="H13" s="30">
        <f>IF('Raw Data'!N17="s","s",'Raw Data'!K17*100)</f>
        <v>11344200</v>
      </c>
    </row>
    <row r="14" spans="2:16" s="16" customFormat="1" ht="18.899999999999999" customHeight="1" x14ac:dyDescent="0.3">
      <c r="B14" s="29" t="s">
        <v>51</v>
      </c>
      <c r="C14" s="20">
        <f>IF('Raw Data'!L18="s","s",'Raw Data'!C18)</f>
        <v>16547</v>
      </c>
      <c r="D14" s="19">
        <f>IF('Raw Data'!L18="s","s",'Raw Data'!E18*100)</f>
        <v>10901800</v>
      </c>
      <c r="E14" s="20">
        <f>IF('Raw Data'!M18="s","s",'Raw Data'!F18)</f>
        <v>19118</v>
      </c>
      <c r="F14" s="19">
        <f>IF('Raw Data'!M18="s","s",'Raw Data'!H18*100)</f>
        <v>11499800</v>
      </c>
      <c r="G14" s="20">
        <f>IF('Raw Data'!N18="s","s",'Raw Data'!I18)</f>
        <v>20094</v>
      </c>
      <c r="H14" s="30">
        <f>IF('Raw Data'!N18="s","s",'Raw Data'!K18*100)</f>
        <v>11344200</v>
      </c>
      <c r="O14" s="17"/>
    </row>
    <row r="15" spans="2:16" ht="18.899999999999999" customHeight="1" x14ac:dyDescent="0.3">
      <c r="B15" s="31" t="s">
        <v>22</v>
      </c>
    </row>
  </sheetData>
  <phoneticPr fontId="42"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G71"/>
  <sheetViews>
    <sheetView workbookViewId="0">
      <selection activeCell="I5" sqref="G5:I5"/>
    </sheetView>
  </sheetViews>
  <sheetFormatPr defaultRowHeight="14.4" x14ac:dyDescent="0.3"/>
  <cols>
    <col min="1" max="1" width="5.88671875" customWidth="1"/>
    <col min="2" max="2" width="25.5546875" style="10" customWidth="1"/>
    <col min="3" max="3" width="27.88671875" style="10" customWidth="1"/>
    <col min="4" max="4" width="25.5546875" style="10" customWidth="1"/>
    <col min="5" max="5" width="37.6640625" style="10" customWidth="1"/>
    <col min="6" max="6" width="64.88671875" style="10" customWidth="1"/>
    <col min="8" max="8" width="11.88671875" style="11" bestFit="1" customWidth="1"/>
    <col min="9" max="9" width="7.5546875" style="10" bestFit="1" customWidth="1"/>
    <col min="10" max="10" width="10.44140625" style="5" customWidth="1"/>
    <col min="11" max="12" width="11.44140625" style="6" customWidth="1"/>
    <col min="13" max="13" width="15.109375" style="6" customWidth="1"/>
    <col min="14" max="14" width="2.5546875" style="6" customWidth="1"/>
    <col min="15" max="15" width="9.109375" style="9" bestFit="1" customWidth="1"/>
    <col min="16" max="16" width="11.6640625" style="8" bestFit="1" customWidth="1"/>
    <col min="17" max="17" width="10.6640625" bestFit="1" customWidth="1"/>
    <col min="18" max="18" width="10.44140625" bestFit="1" customWidth="1"/>
    <col min="19" max="19" width="16.33203125" customWidth="1"/>
    <col min="20" max="20" width="12.109375" bestFit="1" customWidth="1"/>
    <col min="21" max="21" width="12.44140625" bestFit="1" customWidth="1"/>
    <col min="22" max="22" width="24.44140625" bestFit="1" customWidth="1"/>
    <col min="23" max="23" width="16.109375" customWidth="1"/>
    <col min="24" max="25" width="16.109375" style="3" customWidth="1"/>
    <col min="26" max="28" width="15.33203125" style="3" bestFit="1" customWidth="1"/>
    <col min="29" max="29" width="2.88671875" style="3" customWidth="1"/>
    <col min="30" max="30" width="14.44140625" style="3" customWidth="1"/>
    <col min="31" max="31" width="12.33203125" style="3" customWidth="1"/>
    <col min="32" max="33" width="15.33203125" style="3" bestFit="1" customWidth="1"/>
  </cols>
  <sheetData>
    <row r="1" spans="1:33" x14ac:dyDescent="0.3">
      <c r="B1" s="10" t="str">
        <f>'Raw Data'!A4</f>
        <v>Top Ten Causes for Days in Hospital for Acute Care by RHA &amp; ICD-10-CA Chapter, 2012/13, 2017/18 &amp; 2022/23</v>
      </c>
    </row>
    <row r="2" spans="1:33" x14ac:dyDescent="0.3">
      <c r="B2" s="10">
        <f>'Raw Data'!A5</f>
        <v>0</v>
      </c>
    </row>
    <row r="3" spans="1:33" x14ac:dyDescent="0.3">
      <c r="B3" s="10" t="str">
        <f>'Raw Data'!A6</f>
        <v xml:space="preserve">date:    August 19, 2024 </v>
      </c>
    </row>
    <row r="4" spans="1:33" x14ac:dyDescent="0.3">
      <c r="AF4"/>
      <c r="AG4"/>
    </row>
    <row r="5" spans="1:33" s="2" customFormat="1" x14ac:dyDescent="0.3">
      <c r="A5" s="2" t="s">
        <v>16</v>
      </c>
      <c r="B5" s="1" t="s">
        <v>35</v>
      </c>
      <c r="C5" s="1" t="s">
        <v>34</v>
      </c>
      <c r="D5" s="2" t="s">
        <v>56</v>
      </c>
      <c r="E5" s="1" t="s">
        <v>36</v>
      </c>
      <c r="F5" s="1" t="s">
        <v>33</v>
      </c>
      <c r="G5" s="4" t="s">
        <v>13</v>
      </c>
      <c r="H5" s="4" t="s">
        <v>14</v>
      </c>
      <c r="I5" s="4" t="s">
        <v>15</v>
      </c>
      <c r="J5" s="7"/>
    </row>
    <row r="6" spans="1:33" x14ac:dyDescent="0.3">
      <c r="A6">
        <v>1</v>
      </c>
      <c r="B6" s="12" t="s">
        <v>12</v>
      </c>
      <c r="C6" s="12" t="str">
        <f>IF(OR(G6="s",H6="s",I6="s"),CONCATENATE(D6," (s)"),D6)</f>
        <v>Mental Illness</v>
      </c>
      <c r="D6" s="12" t="str">
        <f>VLOOKUP(F6,'Labels List'!$A$4:$B$14,2,FALSE)</f>
        <v>Mental Illness</v>
      </c>
      <c r="E6" s="12" t="str">
        <f>'Raw Data'!A8</f>
        <v>SO Southern Health-Sante Sud</v>
      </c>
      <c r="F6" s="12" t="str">
        <f>'Raw Data'!B8</f>
        <v>05 Mental and behavioural disorders (F00-F99)</v>
      </c>
      <c r="G6" s="33">
        <f>IF('Raw Data'!L8="s","s",'Raw Data'!E8)</f>
        <v>109018</v>
      </c>
      <c r="H6" s="33">
        <f>IF('Raw Data'!M8="s","s",'Raw Data'!H8)</f>
        <v>114998</v>
      </c>
      <c r="I6" s="33">
        <f>IF('Raw Data'!N8="S","s",'Raw Data'!K8)</f>
        <v>113442</v>
      </c>
      <c r="J6" s="6"/>
      <c r="K6" s="13"/>
      <c r="L6"/>
      <c r="M6" s="12"/>
      <c r="N6"/>
      <c r="O6"/>
      <c r="P6"/>
      <c r="R6" s="3"/>
      <c r="S6" s="3"/>
      <c r="T6" s="3"/>
      <c r="U6" s="3"/>
      <c r="V6" s="3"/>
      <c r="W6" s="3"/>
      <c r="Z6"/>
      <c r="AA6"/>
      <c r="AB6"/>
      <c r="AC6"/>
      <c r="AD6"/>
      <c r="AE6"/>
      <c r="AF6"/>
      <c r="AG6"/>
    </row>
    <row r="7" spans="1:33" x14ac:dyDescent="0.3">
      <c r="C7" s="12" t="str">
        <f t="shared" ref="C7:C70" si="0">IF(OR(G7="s",H7="s",I7="s"),CONCATENATE(D7," (s)"),D7)</f>
        <v>Health Status and Contact</v>
      </c>
      <c r="D7" s="12" t="str">
        <f>VLOOKUP(F7,'Labels List'!$A$4:$B$14,2,FALSE)</f>
        <v>Health Status and Contact</v>
      </c>
      <c r="E7" s="12" t="str">
        <f>'Raw Data'!A9</f>
        <v>SO Southern Health-Sante Sud</v>
      </c>
      <c r="F7" s="12" t="str">
        <f>'Raw Data'!B9</f>
        <v>21 Factors influencing health status and contact with health services (Z00-Z99)</v>
      </c>
      <c r="G7" s="33">
        <f>IF('Raw Data'!L9="s","s",'Raw Data'!E9)</f>
        <v>109018</v>
      </c>
      <c r="H7" s="33">
        <f>IF('Raw Data'!M9="s","s",'Raw Data'!H9)</f>
        <v>114998</v>
      </c>
      <c r="I7" s="33">
        <f>IF('Raw Data'!N9="S","s",'Raw Data'!K9)</f>
        <v>113442</v>
      </c>
      <c r="J7" s="6"/>
      <c r="K7" s="13"/>
      <c r="L7"/>
      <c r="M7" s="12"/>
      <c r="N7"/>
      <c r="O7"/>
      <c r="P7"/>
      <c r="R7" s="3"/>
      <c r="S7" s="3"/>
      <c r="T7" s="3"/>
      <c r="U7" s="3"/>
      <c r="V7" s="3"/>
      <c r="W7" s="3"/>
      <c r="Z7"/>
      <c r="AA7"/>
      <c r="AB7"/>
      <c r="AC7"/>
      <c r="AD7"/>
      <c r="AE7"/>
      <c r="AF7"/>
      <c r="AG7"/>
    </row>
    <row r="8" spans="1:33" x14ac:dyDescent="0.3">
      <c r="C8" s="12" t="str">
        <f t="shared" si="0"/>
        <v>Circulatory</v>
      </c>
      <c r="D8" s="12" t="str">
        <f>VLOOKUP(F8,'Labels List'!$A$4:$B$14,2,FALSE)</f>
        <v>Circulatory</v>
      </c>
      <c r="E8" s="12" t="str">
        <f>'Raw Data'!A10</f>
        <v>SO Southern Health-Sante Sud</v>
      </c>
      <c r="F8" s="12" t="str">
        <f>'Raw Data'!B10</f>
        <v>09 Diseases of the circulatory system (I00-I99)</v>
      </c>
      <c r="G8" s="33">
        <f>IF('Raw Data'!L10="s","s",'Raw Data'!E10)</f>
        <v>109018</v>
      </c>
      <c r="H8" s="33">
        <f>IF('Raw Data'!M10="s","s",'Raw Data'!H10)</f>
        <v>114998</v>
      </c>
      <c r="I8" s="33">
        <f>IF('Raw Data'!N10="S","s",'Raw Data'!K10)</f>
        <v>113442</v>
      </c>
      <c r="J8" s="6"/>
      <c r="K8" s="13"/>
      <c r="L8"/>
      <c r="M8" s="12"/>
      <c r="N8"/>
      <c r="O8"/>
      <c r="P8"/>
      <c r="R8" s="3"/>
      <c r="S8" s="3"/>
      <c r="T8" s="3"/>
      <c r="U8" s="3"/>
      <c r="V8" s="3"/>
      <c r="W8" s="3"/>
      <c r="Z8"/>
      <c r="AA8"/>
      <c r="AB8"/>
      <c r="AC8"/>
      <c r="AD8"/>
      <c r="AE8"/>
      <c r="AF8"/>
      <c r="AG8"/>
    </row>
    <row r="9" spans="1:33" x14ac:dyDescent="0.3">
      <c r="C9" s="12" t="str">
        <f t="shared" si="0"/>
        <v>Injury and Poisoning</v>
      </c>
      <c r="D9" s="12" t="str">
        <f>VLOOKUP(F9,'Labels List'!$A$4:$B$14,2,FALSE)</f>
        <v>Injury and Poisoning</v>
      </c>
      <c r="E9" s="12" t="str">
        <f>'Raw Data'!A11</f>
        <v>SO Southern Health-Sante Sud</v>
      </c>
      <c r="F9" s="12" t="str">
        <f>'Raw Data'!B11</f>
        <v>19 Injury, poisoning and certain other consequences of external causes (S00-T98)</v>
      </c>
      <c r="G9" s="33">
        <f>IF('Raw Data'!L11="s","s",'Raw Data'!E11)</f>
        <v>109018</v>
      </c>
      <c r="H9" s="33">
        <f>IF('Raw Data'!M11="s","s",'Raw Data'!H11)</f>
        <v>114998</v>
      </c>
      <c r="I9" s="33">
        <f>IF('Raw Data'!N11="S","s",'Raw Data'!K11)</f>
        <v>113442</v>
      </c>
      <c r="J9" s="6"/>
      <c r="K9" s="13"/>
      <c r="L9"/>
      <c r="M9" s="12"/>
      <c r="N9"/>
      <c r="O9"/>
      <c r="P9"/>
      <c r="R9" s="3"/>
      <c r="S9" s="3"/>
      <c r="T9" s="3"/>
      <c r="U9" s="3"/>
      <c r="V9" s="3"/>
      <c r="W9" s="3"/>
      <c r="Z9"/>
      <c r="AA9"/>
      <c r="AB9"/>
      <c r="AC9"/>
      <c r="AD9"/>
      <c r="AE9"/>
      <c r="AF9"/>
      <c r="AG9"/>
    </row>
    <row r="10" spans="1:33" x14ac:dyDescent="0.3">
      <c r="C10" s="12" t="str">
        <f t="shared" si="0"/>
        <v>Respiratory</v>
      </c>
      <c r="D10" s="12" t="str">
        <f>VLOOKUP(F10,'Labels List'!$A$4:$B$14,2,FALSE)</f>
        <v>Respiratory</v>
      </c>
      <c r="E10" s="12" t="str">
        <f>'Raw Data'!A12</f>
        <v>SO Southern Health-Sante Sud</v>
      </c>
      <c r="F10" s="12" t="str">
        <f>'Raw Data'!B12</f>
        <v>10 Diseases of the respiratory system (J00-J99)</v>
      </c>
      <c r="G10" s="33">
        <f>IF('Raw Data'!L12="s","s",'Raw Data'!E12)</f>
        <v>109018</v>
      </c>
      <c r="H10" s="33">
        <f>IF('Raw Data'!M12="s","s",'Raw Data'!H12)</f>
        <v>114998</v>
      </c>
      <c r="I10" s="33">
        <f>IF('Raw Data'!N12="S","s",'Raw Data'!K12)</f>
        <v>113442</v>
      </c>
      <c r="J10" s="6"/>
      <c r="K10" s="13"/>
      <c r="L10"/>
      <c r="M10" s="12"/>
      <c r="N10"/>
      <c r="O10"/>
      <c r="P10"/>
      <c r="R10" s="3"/>
      <c r="S10" s="3"/>
      <c r="T10" s="3"/>
      <c r="U10" s="3"/>
      <c r="V10" s="3"/>
      <c r="W10" s="3"/>
      <c r="Z10"/>
      <c r="AA10"/>
      <c r="AB10"/>
      <c r="AC10"/>
      <c r="AD10"/>
      <c r="AE10"/>
      <c r="AF10"/>
      <c r="AG10"/>
    </row>
    <row r="11" spans="1:33" x14ac:dyDescent="0.3">
      <c r="C11" s="12" t="str">
        <f t="shared" si="0"/>
        <v>Digestive</v>
      </c>
      <c r="D11" s="12" t="str">
        <f>VLOOKUP(F11,'Labels List'!$A$4:$B$14,2,FALSE)</f>
        <v>Digestive</v>
      </c>
      <c r="E11" s="12" t="str">
        <f>'Raw Data'!A13</f>
        <v>SO Southern Health-Sante Sud</v>
      </c>
      <c r="F11" s="12" t="str">
        <f>'Raw Data'!B13</f>
        <v>11 Diseases of the digestive system (K00-K93)</v>
      </c>
      <c r="G11" s="33">
        <f>IF('Raw Data'!L13="s","s",'Raw Data'!E13)</f>
        <v>109018</v>
      </c>
      <c r="H11" s="33">
        <f>IF('Raw Data'!M13="s","s",'Raw Data'!H13)</f>
        <v>114998</v>
      </c>
      <c r="I11" s="33">
        <f>IF('Raw Data'!N13="S","s",'Raw Data'!K13)</f>
        <v>113442</v>
      </c>
      <c r="J11" s="6"/>
      <c r="K11" s="13"/>
      <c r="L11"/>
      <c r="M11" s="12"/>
      <c r="N11"/>
      <c r="O11"/>
      <c r="P11"/>
      <c r="R11" s="3"/>
      <c r="S11" s="3"/>
      <c r="T11" s="3"/>
      <c r="U11" s="3"/>
      <c r="V11" s="3"/>
      <c r="W11" s="3"/>
      <c r="Z11"/>
      <c r="AA11"/>
      <c r="AB11"/>
      <c r="AC11"/>
      <c r="AD11"/>
      <c r="AE11"/>
      <c r="AF11"/>
      <c r="AG11"/>
    </row>
    <row r="12" spans="1:33" x14ac:dyDescent="0.3">
      <c r="C12" s="12" t="str">
        <f t="shared" si="0"/>
        <v>Ill-defined Conditions</v>
      </c>
      <c r="D12" s="12" t="str">
        <f>VLOOKUP(F12,'Labels List'!$A$4:$B$14,2,FALSE)</f>
        <v>Ill-defined Conditions</v>
      </c>
      <c r="E12" s="12" t="str">
        <f>'Raw Data'!A14</f>
        <v>SO Southern Health-Sante Sud</v>
      </c>
      <c r="F12" s="12" t="str">
        <f>'Raw Data'!B14</f>
        <v>18 Symptoms, signs and abnormal clinical and laboratory findings, not elsewhere classified (R00-R99)</v>
      </c>
      <c r="G12" s="33">
        <f>IF('Raw Data'!L14="s","s",'Raw Data'!E14)</f>
        <v>109018</v>
      </c>
      <c r="H12" s="33">
        <f>IF('Raw Data'!M14="s","s",'Raw Data'!H14)</f>
        <v>114998</v>
      </c>
      <c r="I12" s="33">
        <f>IF('Raw Data'!N14="S","s",'Raw Data'!K14)</f>
        <v>113442</v>
      </c>
      <c r="J12" s="6"/>
      <c r="K12" s="13"/>
      <c r="L12"/>
      <c r="M12" s="12"/>
      <c r="N12"/>
      <c r="O12"/>
      <c r="P12"/>
      <c r="R12" s="3"/>
      <c r="S12" s="3"/>
      <c r="T12" s="3"/>
      <c r="U12" s="3"/>
      <c r="V12" s="3"/>
      <c r="W12" s="3"/>
      <c r="Z12"/>
      <c r="AA12"/>
      <c r="AB12"/>
      <c r="AC12"/>
      <c r="AD12"/>
      <c r="AE12"/>
      <c r="AF12"/>
      <c r="AG12"/>
    </row>
    <row r="13" spans="1:33" x14ac:dyDescent="0.3">
      <c r="C13" s="12" t="str">
        <f t="shared" si="0"/>
        <v>Musculoskeletal</v>
      </c>
      <c r="D13" s="12" t="str">
        <f>VLOOKUP(F13,'Labels List'!$A$4:$B$14,2,FALSE)</f>
        <v>Musculoskeletal</v>
      </c>
      <c r="E13" s="12" t="str">
        <f>'Raw Data'!A15</f>
        <v>SO Southern Health-Sante Sud</v>
      </c>
      <c r="F13" s="12" t="str">
        <f>'Raw Data'!B15</f>
        <v>13 Diseases of the musculoskeletal system and connective tissue (M00-M99)</v>
      </c>
      <c r="G13" s="33">
        <f>IF('Raw Data'!L15="s","s",'Raw Data'!E15)</f>
        <v>109018</v>
      </c>
      <c r="H13" s="33">
        <f>IF('Raw Data'!M15="s","s",'Raw Data'!H15)</f>
        <v>114998</v>
      </c>
      <c r="I13" s="33">
        <f>IF('Raw Data'!N15="S","s",'Raw Data'!K15)</f>
        <v>113442</v>
      </c>
      <c r="J13" s="6"/>
      <c r="K13" s="13"/>
      <c r="L13"/>
      <c r="M13" s="12"/>
      <c r="N13"/>
      <c r="O13"/>
      <c r="P13"/>
      <c r="R13" s="3"/>
      <c r="S13" s="3"/>
      <c r="T13" s="3"/>
      <c r="U13" s="3"/>
      <c r="V13" s="3"/>
      <c r="W13" s="3"/>
      <c r="Z13"/>
      <c r="AA13"/>
      <c r="AB13"/>
      <c r="AC13"/>
      <c r="AD13"/>
      <c r="AE13"/>
      <c r="AF13"/>
      <c r="AG13"/>
    </row>
    <row r="14" spans="1:33" x14ac:dyDescent="0.3">
      <c r="C14" s="12" t="str">
        <f t="shared" si="0"/>
        <v>Cancer</v>
      </c>
      <c r="D14" s="12" t="str">
        <f>VLOOKUP(F14,'Labels List'!$A$4:$B$14,2,FALSE)</f>
        <v>Cancer</v>
      </c>
      <c r="E14" s="12" t="str">
        <f>'Raw Data'!A16</f>
        <v>SO Southern Health-Sante Sud</v>
      </c>
      <c r="F14" s="12" t="str">
        <f>'Raw Data'!B16</f>
        <v>02 Cancer (C00-D48)</v>
      </c>
      <c r="G14" s="33">
        <f>IF('Raw Data'!L16="s","s",'Raw Data'!E16)</f>
        <v>109018</v>
      </c>
      <c r="H14" s="33">
        <f>IF('Raw Data'!M16="s","s",'Raw Data'!H16)</f>
        <v>114998</v>
      </c>
      <c r="I14" s="33">
        <f>IF('Raw Data'!N16="S","s",'Raw Data'!K16)</f>
        <v>113442</v>
      </c>
      <c r="J14" s="6"/>
      <c r="K14" s="13"/>
      <c r="L14"/>
      <c r="M14" s="12"/>
      <c r="N14"/>
      <c r="O14"/>
      <c r="P14"/>
      <c r="R14" s="3"/>
      <c r="S14" s="3"/>
      <c r="T14" s="3"/>
      <c r="U14" s="3"/>
      <c r="V14" s="3"/>
      <c r="W14" s="3"/>
      <c r="Z14"/>
      <c r="AA14"/>
      <c r="AB14"/>
      <c r="AC14"/>
      <c r="AD14"/>
      <c r="AE14"/>
      <c r="AF14"/>
      <c r="AG14"/>
    </row>
    <row r="15" spans="1:33" x14ac:dyDescent="0.3">
      <c r="C15" s="12" t="str">
        <f t="shared" si="0"/>
        <v>Pregnancy and Birth</v>
      </c>
      <c r="D15" s="12" t="str">
        <f>VLOOKUP(F15,'Labels List'!$A$4:$B$14,2,FALSE)</f>
        <v>Pregnancy and Birth</v>
      </c>
      <c r="E15" s="12" t="str">
        <f>'Raw Data'!A17</f>
        <v>SO Southern Health-Sante Sud</v>
      </c>
      <c r="F15" s="12" t="str">
        <f>'Raw Data'!B17</f>
        <v>15 Pregnancy, childbirth and the puerperium (O00-O99)</v>
      </c>
      <c r="G15" s="33">
        <f>IF('Raw Data'!L17="s","s",'Raw Data'!E17)</f>
        <v>109018</v>
      </c>
      <c r="H15" s="33">
        <f>IF('Raw Data'!M17="s","s",'Raw Data'!H17)</f>
        <v>114998</v>
      </c>
      <c r="I15" s="33">
        <f>IF('Raw Data'!N17="S","s",'Raw Data'!K17)</f>
        <v>113442</v>
      </c>
      <c r="J15" s="6"/>
      <c r="K15" s="13"/>
      <c r="L15"/>
      <c r="M15" s="12"/>
      <c r="N15"/>
      <c r="O15"/>
      <c r="P15"/>
      <c r="R15" s="3"/>
      <c r="S15" s="3"/>
      <c r="T15" s="3"/>
      <c r="U15" s="3"/>
      <c r="V15" s="3"/>
      <c r="W15" s="3"/>
      <c r="Z15"/>
      <c r="AA15"/>
      <c r="AB15"/>
      <c r="AC15"/>
      <c r="AD15"/>
      <c r="AE15"/>
      <c r="AF15"/>
      <c r="AG15"/>
    </row>
    <row r="16" spans="1:33" x14ac:dyDescent="0.3">
      <c r="C16" s="12" t="str">
        <f t="shared" si="0"/>
        <v>All Others</v>
      </c>
      <c r="D16" s="12" t="str">
        <f>VLOOKUP(F16,'Labels List'!$A$4:$B$14,2,FALSE)</f>
        <v>All Others</v>
      </c>
      <c r="E16" s="12" t="str">
        <f>'Raw Data'!A18</f>
        <v>SO Southern Health-Sante Sud</v>
      </c>
      <c r="F16" s="12" t="str">
        <f>'Raw Data'!B18</f>
        <v>99 All Others</v>
      </c>
      <c r="G16" s="33">
        <f>IF('Raw Data'!L18="s","s",'Raw Data'!E18)</f>
        <v>109018</v>
      </c>
      <c r="H16" s="33">
        <f>IF('Raw Data'!M18="s","s",'Raw Data'!H18)</f>
        <v>114998</v>
      </c>
      <c r="I16" s="33">
        <f>IF('Raw Data'!N18="S","s",'Raw Data'!K18)</f>
        <v>113442</v>
      </c>
      <c r="J16" s="6"/>
      <c r="K16" s="13"/>
      <c r="L16"/>
      <c r="M16" s="12"/>
      <c r="N16"/>
      <c r="O16"/>
      <c r="P16"/>
      <c r="R16" s="3"/>
      <c r="S16" s="3"/>
      <c r="T16" s="3"/>
      <c r="U16" s="3"/>
      <c r="V16" s="3"/>
      <c r="W16" s="3"/>
      <c r="Z16"/>
      <c r="AA16"/>
      <c r="AB16"/>
      <c r="AC16"/>
      <c r="AD16"/>
      <c r="AE16"/>
      <c r="AF16"/>
      <c r="AG16"/>
    </row>
    <row r="17" spans="1:33" x14ac:dyDescent="0.3">
      <c r="A17">
        <v>2</v>
      </c>
      <c r="B17" s="12" t="s">
        <v>11</v>
      </c>
      <c r="C17" s="12" t="str">
        <f t="shared" si="0"/>
        <v>Mental Illness</v>
      </c>
      <c r="D17" s="12" t="str">
        <f>VLOOKUP(F17,'Labels List'!$A$4:$B$14,2,FALSE)</f>
        <v>Mental Illness</v>
      </c>
      <c r="E17" s="12" t="str">
        <f>'Raw Data'!A19</f>
        <v>WP Winnipeg RHA</v>
      </c>
      <c r="F17" s="12" t="str">
        <f>'Raw Data'!B19</f>
        <v>05 Mental and behavioural disorders (F00-F99)</v>
      </c>
      <c r="G17" s="33">
        <f>IF('Raw Data'!L19="s","s",'Raw Data'!E19)</f>
        <v>417428</v>
      </c>
      <c r="H17" s="33">
        <f>IF('Raw Data'!M19="s","s",'Raw Data'!H19)</f>
        <v>442392</v>
      </c>
      <c r="I17" s="33">
        <f>IF('Raw Data'!N19="S","s",'Raw Data'!K19)</f>
        <v>478921</v>
      </c>
      <c r="J17" s="6"/>
      <c r="K17" s="13"/>
      <c r="L17"/>
      <c r="M17" s="12"/>
      <c r="N17"/>
      <c r="O17"/>
      <c r="P17"/>
      <c r="R17" s="3"/>
      <c r="S17" s="3"/>
      <c r="T17" s="3"/>
      <c r="U17" s="3"/>
      <c r="V17" s="3"/>
      <c r="W17" s="3"/>
      <c r="Z17"/>
      <c r="AA17"/>
      <c r="AB17"/>
      <c r="AC17"/>
      <c r="AD17"/>
      <c r="AE17"/>
      <c r="AF17"/>
      <c r="AG17"/>
    </row>
    <row r="18" spans="1:33" x14ac:dyDescent="0.3">
      <c r="B18" s="12"/>
      <c r="C18" s="12" t="str">
        <f t="shared" si="0"/>
        <v>Health Status and Contact</v>
      </c>
      <c r="D18" s="12" t="str">
        <f>VLOOKUP(F18,'Labels List'!$A$4:$B$14,2,FALSE)</f>
        <v>Health Status and Contact</v>
      </c>
      <c r="E18" s="12" t="str">
        <f>'Raw Data'!A20</f>
        <v>WP Winnipeg RHA</v>
      </c>
      <c r="F18" s="12" t="str">
        <f>'Raw Data'!B20</f>
        <v>21 Factors influencing health status and contact with health services (Z00-Z99)</v>
      </c>
      <c r="G18" s="33">
        <f>IF('Raw Data'!L20="s","s",'Raw Data'!E20)</f>
        <v>417428</v>
      </c>
      <c r="H18" s="33">
        <f>IF('Raw Data'!M20="s","s",'Raw Data'!H20)</f>
        <v>442392</v>
      </c>
      <c r="I18" s="33">
        <f>IF('Raw Data'!N20="S","s",'Raw Data'!K20)</f>
        <v>478921</v>
      </c>
      <c r="J18" s="6"/>
      <c r="K18" s="13"/>
      <c r="L18"/>
      <c r="M18" s="12"/>
      <c r="N18"/>
      <c r="O18"/>
      <c r="P18"/>
      <c r="R18" s="3"/>
      <c r="S18" s="3"/>
      <c r="T18" s="3"/>
      <c r="U18" s="3"/>
      <c r="V18" s="3"/>
      <c r="W18" s="3"/>
      <c r="Z18"/>
      <c r="AA18"/>
      <c r="AB18"/>
      <c r="AC18"/>
      <c r="AD18"/>
      <c r="AE18"/>
      <c r="AF18"/>
      <c r="AG18"/>
    </row>
    <row r="19" spans="1:33" x14ac:dyDescent="0.3">
      <c r="B19" s="12"/>
      <c r="C19" s="12" t="str">
        <f t="shared" si="0"/>
        <v>Circulatory</v>
      </c>
      <c r="D19" s="12" t="str">
        <f>VLOOKUP(F19,'Labels List'!$A$4:$B$14,2,FALSE)</f>
        <v>Circulatory</v>
      </c>
      <c r="E19" s="12" t="str">
        <f>'Raw Data'!A21</f>
        <v>WP Winnipeg RHA</v>
      </c>
      <c r="F19" s="12" t="str">
        <f>'Raw Data'!B21</f>
        <v>09 Diseases of the circulatory system (I00-I99)</v>
      </c>
      <c r="G19" s="33">
        <f>IF('Raw Data'!L21="s","s",'Raw Data'!E21)</f>
        <v>417428</v>
      </c>
      <c r="H19" s="33">
        <f>IF('Raw Data'!M21="s","s",'Raw Data'!H21)</f>
        <v>442392</v>
      </c>
      <c r="I19" s="33">
        <f>IF('Raw Data'!N21="S","s",'Raw Data'!K21)</f>
        <v>478921</v>
      </c>
      <c r="J19" s="6"/>
      <c r="K19" s="13"/>
      <c r="L19"/>
      <c r="M19" s="12"/>
      <c r="N19"/>
      <c r="O19"/>
      <c r="P19"/>
      <c r="R19" s="3"/>
      <c r="S19" s="3"/>
      <c r="T19" s="3"/>
      <c r="U19" s="3"/>
      <c r="V19" s="3"/>
      <c r="W19" s="3"/>
      <c r="Z19"/>
      <c r="AA19"/>
      <c r="AB19"/>
      <c r="AC19"/>
      <c r="AD19"/>
      <c r="AE19"/>
      <c r="AF19"/>
      <c r="AG19"/>
    </row>
    <row r="20" spans="1:33" x14ac:dyDescent="0.3">
      <c r="B20" s="12"/>
      <c r="C20" s="12" t="str">
        <f t="shared" si="0"/>
        <v>Injury and Poisoning</v>
      </c>
      <c r="D20" s="12" t="str">
        <f>VLOOKUP(F20,'Labels List'!$A$4:$B$14,2,FALSE)</f>
        <v>Injury and Poisoning</v>
      </c>
      <c r="E20" s="12" t="str">
        <f>'Raw Data'!A22</f>
        <v>WP Winnipeg RHA</v>
      </c>
      <c r="F20" s="12" t="str">
        <f>'Raw Data'!B22</f>
        <v>19 Injury, poisoning and certain other consequences of external causes (S00-T98)</v>
      </c>
      <c r="G20" s="33">
        <f>IF('Raw Data'!L22="s","s",'Raw Data'!E22)</f>
        <v>417428</v>
      </c>
      <c r="H20" s="33">
        <f>IF('Raw Data'!M22="s","s",'Raw Data'!H22)</f>
        <v>442392</v>
      </c>
      <c r="I20" s="33">
        <f>IF('Raw Data'!N22="S","s",'Raw Data'!K22)</f>
        <v>478921</v>
      </c>
      <c r="J20" s="6"/>
      <c r="K20" s="13"/>
      <c r="L20"/>
      <c r="M20" s="12"/>
      <c r="N20"/>
      <c r="O20"/>
      <c r="P20"/>
      <c r="R20" s="3"/>
      <c r="S20" s="3"/>
      <c r="T20" s="3"/>
      <c r="U20" s="3"/>
      <c r="V20" s="3"/>
      <c r="W20" s="3"/>
      <c r="Z20"/>
      <c r="AA20"/>
      <c r="AB20"/>
      <c r="AC20"/>
      <c r="AD20"/>
      <c r="AE20"/>
      <c r="AF20"/>
      <c r="AG20"/>
    </row>
    <row r="21" spans="1:33" x14ac:dyDescent="0.3">
      <c r="B21" s="12"/>
      <c r="C21" s="12" t="str">
        <f t="shared" si="0"/>
        <v>Respiratory</v>
      </c>
      <c r="D21" s="12" t="str">
        <f>VLOOKUP(F21,'Labels List'!$A$4:$B$14,2,FALSE)</f>
        <v>Respiratory</v>
      </c>
      <c r="E21" s="12" t="str">
        <f>'Raw Data'!A23</f>
        <v>WP Winnipeg RHA</v>
      </c>
      <c r="F21" s="12" t="str">
        <f>'Raw Data'!B23</f>
        <v>10 Diseases of the respiratory system (J00-J99)</v>
      </c>
      <c r="G21" s="33">
        <f>IF('Raw Data'!L23="s","s",'Raw Data'!E23)</f>
        <v>417428</v>
      </c>
      <c r="H21" s="33">
        <f>IF('Raw Data'!M23="s","s",'Raw Data'!H23)</f>
        <v>442392</v>
      </c>
      <c r="I21" s="33">
        <f>IF('Raw Data'!N23="S","s",'Raw Data'!K23)</f>
        <v>478921</v>
      </c>
      <c r="J21" s="6"/>
      <c r="K21" s="13"/>
      <c r="L21"/>
      <c r="M21" s="12"/>
      <c r="N21"/>
      <c r="O21"/>
      <c r="P21"/>
      <c r="R21" s="3"/>
      <c r="S21" s="3"/>
      <c r="T21" s="3"/>
      <c r="U21" s="3"/>
      <c r="V21" s="3"/>
      <c r="W21" s="3"/>
      <c r="Z21"/>
      <c r="AA21"/>
      <c r="AB21"/>
      <c r="AC21"/>
      <c r="AD21"/>
      <c r="AE21"/>
      <c r="AF21"/>
      <c r="AG21"/>
    </row>
    <row r="22" spans="1:33" x14ac:dyDescent="0.3">
      <c r="B22" s="12"/>
      <c r="C22" s="12" t="str">
        <f t="shared" si="0"/>
        <v>Digestive</v>
      </c>
      <c r="D22" s="12" t="str">
        <f>VLOOKUP(F22,'Labels List'!$A$4:$B$14,2,FALSE)</f>
        <v>Digestive</v>
      </c>
      <c r="E22" s="12" t="str">
        <f>'Raw Data'!A24</f>
        <v>WP Winnipeg RHA</v>
      </c>
      <c r="F22" s="12" t="str">
        <f>'Raw Data'!B24</f>
        <v>11 Diseases of the digestive system (K00-K93)</v>
      </c>
      <c r="G22" s="33">
        <f>IF('Raw Data'!L24="s","s",'Raw Data'!E24)</f>
        <v>417428</v>
      </c>
      <c r="H22" s="33">
        <f>IF('Raw Data'!M24="s","s",'Raw Data'!H24)</f>
        <v>442392</v>
      </c>
      <c r="I22" s="33">
        <f>IF('Raw Data'!N24="S","s",'Raw Data'!K24)</f>
        <v>478921</v>
      </c>
      <c r="J22" s="6"/>
      <c r="K22" s="13"/>
      <c r="L22"/>
      <c r="M22" s="12"/>
      <c r="N22"/>
      <c r="O22"/>
      <c r="P22"/>
      <c r="R22" s="3"/>
      <c r="S22" s="3"/>
      <c r="T22" s="3"/>
      <c r="U22" s="3"/>
      <c r="V22" s="3"/>
      <c r="W22" s="3"/>
      <c r="Z22"/>
      <c r="AA22"/>
      <c r="AB22"/>
      <c r="AC22"/>
      <c r="AD22"/>
      <c r="AE22"/>
      <c r="AF22"/>
      <c r="AG22"/>
    </row>
    <row r="23" spans="1:33" x14ac:dyDescent="0.3">
      <c r="B23" s="12"/>
      <c r="C23" s="12" t="str">
        <f t="shared" si="0"/>
        <v>Ill-defined Conditions</v>
      </c>
      <c r="D23" s="12" t="str">
        <f>VLOOKUP(F23,'Labels List'!$A$4:$B$14,2,FALSE)</f>
        <v>Ill-defined Conditions</v>
      </c>
      <c r="E23" s="12" t="str">
        <f>'Raw Data'!A25</f>
        <v>WP Winnipeg RHA</v>
      </c>
      <c r="F23" s="12" t="str">
        <f>'Raw Data'!B25</f>
        <v>18 Symptoms, signs and abnormal clinical and laboratory findings, not elsewhere classified (R00-R99)</v>
      </c>
      <c r="G23" s="33">
        <f>IF('Raw Data'!L25="s","s",'Raw Data'!E25)</f>
        <v>417428</v>
      </c>
      <c r="H23" s="33">
        <f>IF('Raw Data'!M25="s","s",'Raw Data'!H25)</f>
        <v>442392</v>
      </c>
      <c r="I23" s="33">
        <f>IF('Raw Data'!N25="S","s",'Raw Data'!K25)</f>
        <v>478921</v>
      </c>
      <c r="J23" s="6"/>
      <c r="K23" s="13"/>
      <c r="L23"/>
      <c r="M23" s="12"/>
      <c r="N23"/>
      <c r="O23"/>
      <c r="P23"/>
      <c r="R23" s="3"/>
      <c r="S23" s="3"/>
      <c r="T23" s="3"/>
      <c r="U23" s="3"/>
      <c r="V23" s="3"/>
      <c r="W23" s="3"/>
      <c r="Z23"/>
      <c r="AA23"/>
      <c r="AB23"/>
      <c r="AC23"/>
      <c r="AD23"/>
      <c r="AE23"/>
      <c r="AF23"/>
      <c r="AG23"/>
    </row>
    <row r="24" spans="1:33" x14ac:dyDescent="0.3">
      <c r="B24" s="12"/>
      <c r="C24" s="12" t="str">
        <f t="shared" si="0"/>
        <v>Musculoskeletal</v>
      </c>
      <c r="D24" s="12" t="str">
        <f>VLOOKUP(F24,'Labels List'!$A$4:$B$14,2,FALSE)</f>
        <v>Musculoskeletal</v>
      </c>
      <c r="E24" s="12" t="str">
        <f>'Raw Data'!A26</f>
        <v>WP Winnipeg RHA</v>
      </c>
      <c r="F24" s="12" t="str">
        <f>'Raw Data'!B26</f>
        <v>13 Diseases of the musculoskeletal system and connective tissue (M00-M99)</v>
      </c>
      <c r="G24" s="33">
        <f>IF('Raw Data'!L26="s","s",'Raw Data'!E26)</f>
        <v>417428</v>
      </c>
      <c r="H24" s="33">
        <f>IF('Raw Data'!M26="s","s",'Raw Data'!H26)</f>
        <v>442392</v>
      </c>
      <c r="I24" s="33">
        <f>IF('Raw Data'!N26="S","s",'Raw Data'!K26)</f>
        <v>478921</v>
      </c>
      <c r="J24" s="6"/>
      <c r="K24" s="13"/>
      <c r="L24"/>
      <c r="M24" s="12"/>
      <c r="N24"/>
      <c r="O24"/>
      <c r="P24"/>
      <c r="R24" s="3"/>
      <c r="S24" s="3"/>
      <c r="T24" s="3"/>
      <c r="U24" s="3"/>
      <c r="V24" s="3"/>
      <c r="W24" s="3"/>
      <c r="Z24"/>
      <c r="AA24"/>
      <c r="AB24"/>
      <c r="AC24"/>
      <c r="AD24"/>
      <c r="AE24"/>
      <c r="AF24"/>
      <c r="AG24"/>
    </row>
    <row r="25" spans="1:33" x14ac:dyDescent="0.3">
      <c r="B25" s="12"/>
      <c r="C25" s="12" t="str">
        <f t="shared" si="0"/>
        <v>Cancer</v>
      </c>
      <c r="D25" s="12" t="str">
        <f>VLOOKUP(F25,'Labels List'!$A$4:$B$14,2,FALSE)</f>
        <v>Cancer</v>
      </c>
      <c r="E25" s="12" t="str">
        <f>'Raw Data'!A27</f>
        <v>WP Winnipeg RHA</v>
      </c>
      <c r="F25" s="12" t="str">
        <f>'Raw Data'!B27</f>
        <v>02 Cancer (C00-D48)</v>
      </c>
      <c r="G25" s="33">
        <f>IF('Raw Data'!L27="s","s",'Raw Data'!E27)</f>
        <v>417428</v>
      </c>
      <c r="H25" s="33">
        <f>IF('Raw Data'!M27="s","s",'Raw Data'!H27)</f>
        <v>442392</v>
      </c>
      <c r="I25" s="33">
        <f>IF('Raw Data'!N27="S","s",'Raw Data'!K27)</f>
        <v>478921</v>
      </c>
      <c r="J25" s="6"/>
      <c r="K25" s="13"/>
      <c r="L25"/>
      <c r="M25" s="12"/>
      <c r="N25"/>
      <c r="O25"/>
      <c r="P25"/>
      <c r="R25" s="3"/>
      <c r="S25" s="3"/>
      <c r="T25" s="3"/>
      <c r="U25" s="3"/>
      <c r="V25" s="3"/>
      <c r="W25" s="3"/>
      <c r="Z25"/>
      <c r="AA25"/>
      <c r="AB25"/>
      <c r="AC25"/>
      <c r="AD25"/>
      <c r="AE25"/>
      <c r="AF25"/>
      <c r="AG25"/>
    </row>
    <row r="26" spans="1:33" x14ac:dyDescent="0.3">
      <c r="C26" s="12" t="str">
        <f t="shared" si="0"/>
        <v>Pregnancy and Birth</v>
      </c>
      <c r="D26" s="12" t="str">
        <f>VLOOKUP(F26,'Labels List'!$A$4:$B$14,2,FALSE)</f>
        <v>Pregnancy and Birth</v>
      </c>
      <c r="E26" s="12" t="str">
        <f>'Raw Data'!A28</f>
        <v>WP Winnipeg RHA</v>
      </c>
      <c r="F26" s="12" t="str">
        <f>'Raw Data'!B28</f>
        <v>15 Pregnancy, childbirth and the puerperium (O00-O99)</v>
      </c>
      <c r="G26" s="33">
        <f>IF('Raw Data'!L28="s","s",'Raw Data'!E28)</f>
        <v>417428</v>
      </c>
      <c r="H26" s="33">
        <f>IF('Raw Data'!M28="s","s",'Raw Data'!H28)</f>
        <v>442392</v>
      </c>
      <c r="I26" s="33">
        <f>IF('Raw Data'!N28="S","s",'Raw Data'!K28)</f>
        <v>478921</v>
      </c>
      <c r="J26" s="6"/>
      <c r="K26" s="13"/>
      <c r="L26"/>
      <c r="M26" s="12"/>
      <c r="N26"/>
      <c r="O26"/>
      <c r="P26"/>
      <c r="R26" s="3"/>
      <c r="S26" s="3"/>
      <c r="T26" s="3"/>
      <c r="U26" s="3"/>
      <c r="V26" s="3"/>
      <c r="W26" s="3"/>
      <c r="Z26"/>
      <c r="AA26"/>
      <c r="AB26"/>
      <c r="AC26"/>
      <c r="AD26"/>
      <c r="AE26"/>
      <c r="AF26"/>
      <c r="AG26"/>
    </row>
    <row r="27" spans="1:33" x14ac:dyDescent="0.3">
      <c r="C27" s="12" t="str">
        <f t="shared" si="0"/>
        <v>All Others</v>
      </c>
      <c r="D27" s="12" t="str">
        <f>VLOOKUP(F27,'Labels List'!$A$4:$B$14,2,FALSE)</f>
        <v>All Others</v>
      </c>
      <c r="E27" s="12" t="str">
        <f>'Raw Data'!A29</f>
        <v>WP Winnipeg RHA</v>
      </c>
      <c r="F27" s="12" t="str">
        <f>'Raw Data'!B29</f>
        <v>99 All Others</v>
      </c>
      <c r="G27" s="33">
        <f>IF('Raw Data'!L29="s","s",'Raw Data'!E29)</f>
        <v>417428</v>
      </c>
      <c r="H27" s="33">
        <f>IF('Raw Data'!M29="s","s",'Raw Data'!H29)</f>
        <v>442392</v>
      </c>
      <c r="I27" s="33">
        <f>IF('Raw Data'!N29="S","s",'Raw Data'!K29)</f>
        <v>478921</v>
      </c>
      <c r="J27" s="6"/>
      <c r="K27" s="13"/>
      <c r="L27"/>
      <c r="M27" s="12"/>
      <c r="N27"/>
      <c r="O27"/>
      <c r="P27"/>
      <c r="R27" s="3"/>
      <c r="S27" s="3"/>
      <c r="T27" s="3"/>
      <c r="U27" s="3"/>
      <c r="V27" s="3"/>
      <c r="W27" s="3"/>
      <c r="Z27"/>
      <c r="AA27"/>
      <c r="AB27"/>
      <c r="AC27"/>
      <c r="AD27"/>
      <c r="AE27"/>
      <c r="AF27"/>
      <c r="AG27"/>
    </row>
    <row r="28" spans="1:33" x14ac:dyDescent="0.3">
      <c r="A28">
        <v>3</v>
      </c>
      <c r="B28" s="12" t="s">
        <v>9</v>
      </c>
      <c r="C28" s="12" t="str">
        <f t="shared" si="0"/>
        <v>Mental Illness</v>
      </c>
      <c r="D28" s="12" t="str">
        <f>VLOOKUP(F28,'Labels List'!$A$4:$B$14,2,FALSE)</f>
        <v>Mental Illness</v>
      </c>
      <c r="E28" s="12" t="str">
        <f>'Raw Data'!A30</f>
        <v>IE Interlake-Eastern RHA</v>
      </c>
      <c r="F28" s="12" t="str">
        <f>'Raw Data'!B30</f>
        <v>05 Mental and behavioural disorders (F00-F99)</v>
      </c>
      <c r="G28" s="33">
        <f>IF('Raw Data'!L30="s","s",'Raw Data'!E30)</f>
        <v>83994</v>
      </c>
      <c r="H28" s="33">
        <f>IF('Raw Data'!M30="s","s",'Raw Data'!H30)</f>
        <v>86565</v>
      </c>
      <c r="I28" s="33">
        <f>IF('Raw Data'!N30="S","s",'Raw Data'!K30)</f>
        <v>86384</v>
      </c>
      <c r="J28" s="6"/>
      <c r="K28" s="13"/>
      <c r="L28"/>
      <c r="M28" s="12"/>
      <c r="N28"/>
      <c r="O28"/>
      <c r="P28"/>
      <c r="R28" s="3"/>
      <c r="S28" s="3"/>
      <c r="T28" s="3"/>
      <c r="U28" s="3"/>
      <c r="V28" s="3"/>
      <c r="W28" s="3"/>
      <c r="Z28"/>
      <c r="AA28"/>
      <c r="AB28"/>
      <c r="AC28"/>
      <c r="AD28"/>
      <c r="AE28"/>
      <c r="AF28"/>
      <c r="AG28"/>
    </row>
    <row r="29" spans="1:33" x14ac:dyDescent="0.3">
      <c r="B29" s="12"/>
      <c r="C29" s="12" t="str">
        <f t="shared" si="0"/>
        <v>Health Status and Contact</v>
      </c>
      <c r="D29" s="12" t="str">
        <f>VLOOKUP(F29,'Labels List'!$A$4:$B$14,2,FALSE)</f>
        <v>Health Status and Contact</v>
      </c>
      <c r="E29" s="12" t="str">
        <f>'Raw Data'!A31</f>
        <v>IE Interlake-Eastern RHA</v>
      </c>
      <c r="F29" s="12" t="str">
        <f>'Raw Data'!B31</f>
        <v>21 Factors influencing health status and contact with health services (Z00-Z99)</v>
      </c>
      <c r="G29" s="33">
        <f>IF('Raw Data'!L31="s","s",'Raw Data'!E31)</f>
        <v>83994</v>
      </c>
      <c r="H29" s="33">
        <f>IF('Raw Data'!M31="s","s",'Raw Data'!H31)</f>
        <v>86565</v>
      </c>
      <c r="I29" s="33">
        <f>IF('Raw Data'!N31="S","s",'Raw Data'!K31)</f>
        <v>86384</v>
      </c>
      <c r="J29" s="6"/>
      <c r="K29" s="13"/>
      <c r="L29"/>
      <c r="M29" s="12"/>
      <c r="N29"/>
      <c r="O29"/>
      <c r="P29"/>
      <c r="R29" s="3"/>
      <c r="S29" s="3"/>
      <c r="T29" s="3"/>
      <c r="U29" s="3"/>
      <c r="V29" s="3"/>
      <c r="W29" s="3"/>
      <c r="Z29"/>
      <c r="AA29"/>
      <c r="AB29"/>
      <c r="AC29"/>
      <c r="AD29"/>
      <c r="AE29"/>
      <c r="AF29"/>
      <c r="AG29"/>
    </row>
    <row r="30" spans="1:33" x14ac:dyDescent="0.3">
      <c r="B30" s="12"/>
      <c r="C30" s="12" t="str">
        <f t="shared" si="0"/>
        <v>Circulatory</v>
      </c>
      <c r="D30" s="12" t="str">
        <f>VLOOKUP(F30,'Labels List'!$A$4:$B$14,2,FALSE)</f>
        <v>Circulatory</v>
      </c>
      <c r="E30" s="12" t="str">
        <f>'Raw Data'!A32</f>
        <v>IE Interlake-Eastern RHA</v>
      </c>
      <c r="F30" s="12" t="str">
        <f>'Raw Data'!B32</f>
        <v>09 Diseases of the circulatory system (I00-I99)</v>
      </c>
      <c r="G30" s="33">
        <f>IF('Raw Data'!L32="s","s",'Raw Data'!E32)</f>
        <v>83994</v>
      </c>
      <c r="H30" s="33">
        <f>IF('Raw Data'!M32="s","s",'Raw Data'!H32)</f>
        <v>86565</v>
      </c>
      <c r="I30" s="33">
        <f>IF('Raw Data'!N32="S","s",'Raw Data'!K32)</f>
        <v>86384</v>
      </c>
      <c r="J30" s="6"/>
      <c r="K30" s="13"/>
      <c r="L30"/>
      <c r="M30" s="12"/>
      <c r="N30"/>
      <c r="O30"/>
      <c r="P30"/>
      <c r="R30" s="3"/>
      <c r="S30" s="3"/>
      <c r="T30" s="3"/>
      <c r="U30" s="3"/>
      <c r="V30" s="3"/>
      <c r="W30" s="3"/>
      <c r="Z30"/>
      <c r="AA30"/>
      <c r="AB30"/>
      <c r="AC30"/>
      <c r="AD30"/>
      <c r="AE30"/>
      <c r="AF30"/>
      <c r="AG30"/>
    </row>
    <row r="31" spans="1:33" x14ac:dyDescent="0.3">
      <c r="B31" s="12"/>
      <c r="C31" s="12" t="str">
        <f t="shared" si="0"/>
        <v>Injury and Poisoning</v>
      </c>
      <c r="D31" s="12" t="str">
        <f>VLOOKUP(F31,'Labels List'!$A$4:$B$14,2,FALSE)</f>
        <v>Injury and Poisoning</v>
      </c>
      <c r="E31" s="12" t="str">
        <f>'Raw Data'!A33</f>
        <v>IE Interlake-Eastern RHA</v>
      </c>
      <c r="F31" s="12" t="str">
        <f>'Raw Data'!B33</f>
        <v>19 Injury, poisoning and certain other consequences of external causes (S00-T98)</v>
      </c>
      <c r="G31" s="33">
        <f>IF('Raw Data'!L33="s","s",'Raw Data'!E33)</f>
        <v>83994</v>
      </c>
      <c r="H31" s="33">
        <f>IF('Raw Data'!M33="s","s",'Raw Data'!H33)</f>
        <v>86565</v>
      </c>
      <c r="I31" s="33">
        <f>IF('Raw Data'!N33="S","s",'Raw Data'!K33)</f>
        <v>86384</v>
      </c>
      <c r="J31" s="6"/>
      <c r="K31" s="13"/>
      <c r="L31"/>
      <c r="M31" s="12"/>
      <c r="N31"/>
      <c r="O31"/>
      <c r="P31"/>
      <c r="R31" s="3"/>
      <c r="S31" s="3"/>
      <c r="T31" s="3"/>
      <c r="U31" s="3"/>
      <c r="V31" s="3"/>
      <c r="W31" s="3"/>
      <c r="Z31"/>
      <c r="AA31"/>
      <c r="AB31"/>
      <c r="AC31"/>
      <c r="AD31"/>
      <c r="AE31"/>
      <c r="AF31"/>
      <c r="AG31"/>
    </row>
    <row r="32" spans="1:33" x14ac:dyDescent="0.3">
      <c r="B32" s="12"/>
      <c r="C32" s="12" t="str">
        <f t="shared" si="0"/>
        <v>Respiratory</v>
      </c>
      <c r="D32" s="12" t="str">
        <f>VLOOKUP(F32,'Labels List'!$A$4:$B$14,2,FALSE)</f>
        <v>Respiratory</v>
      </c>
      <c r="E32" s="12" t="str">
        <f>'Raw Data'!A34</f>
        <v>IE Interlake-Eastern RHA</v>
      </c>
      <c r="F32" s="12" t="str">
        <f>'Raw Data'!B34</f>
        <v>10 Diseases of the respiratory system (J00-J99)</v>
      </c>
      <c r="G32" s="33">
        <f>IF('Raw Data'!L34="s","s",'Raw Data'!E34)</f>
        <v>83994</v>
      </c>
      <c r="H32" s="33">
        <f>IF('Raw Data'!M34="s","s",'Raw Data'!H34)</f>
        <v>86565</v>
      </c>
      <c r="I32" s="33">
        <f>IF('Raw Data'!N34="S","s",'Raw Data'!K34)</f>
        <v>86384</v>
      </c>
      <c r="J32" s="6"/>
      <c r="K32" s="13"/>
      <c r="L32"/>
      <c r="M32" s="12"/>
      <c r="N32"/>
      <c r="O32"/>
      <c r="P32"/>
      <c r="R32" s="3"/>
      <c r="S32" s="3"/>
      <c r="T32" s="3"/>
      <c r="U32" s="3"/>
      <c r="V32" s="3"/>
      <c r="W32" s="3"/>
      <c r="Z32"/>
      <c r="AA32"/>
      <c r="AB32"/>
      <c r="AC32"/>
      <c r="AD32"/>
      <c r="AE32"/>
      <c r="AF32"/>
      <c r="AG32"/>
    </row>
    <row r="33" spans="1:33" x14ac:dyDescent="0.3">
      <c r="B33" s="12"/>
      <c r="C33" s="12" t="str">
        <f t="shared" si="0"/>
        <v>Digestive</v>
      </c>
      <c r="D33" s="12" t="str">
        <f>VLOOKUP(F33,'Labels List'!$A$4:$B$14,2,FALSE)</f>
        <v>Digestive</v>
      </c>
      <c r="E33" s="12" t="str">
        <f>'Raw Data'!A35</f>
        <v>IE Interlake-Eastern RHA</v>
      </c>
      <c r="F33" s="12" t="str">
        <f>'Raw Data'!B35</f>
        <v>11 Diseases of the digestive system (K00-K93)</v>
      </c>
      <c r="G33" s="33">
        <f>IF('Raw Data'!L35="s","s",'Raw Data'!E35)</f>
        <v>83994</v>
      </c>
      <c r="H33" s="33">
        <f>IF('Raw Data'!M35="s","s",'Raw Data'!H35)</f>
        <v>86565</v>
      </c>
      <c r="I33" s="33">
        <f>IF('Raw Data'!N35="S","s",'Raw Data'!K35)</f>
        <v>86384</v>
      </c>
      <c r="J33" s="6"/>
      <c r="K33" s="13"/>
      <c r="L33"/>
      <c r="M33" s="12"/>
      <c r="N33"/>
      <c r="O33"/>
      <c r="P33"/>
      <c r="R33" s="3"/>
      <c r="S33" s="3"/>
      <c r="T33" s="3"/>
      <c r="U33" s="3"/>
      <c r="V33" s="3"/>
      <c r="W33" s="3"/>
      <c r="Z33"/>
      <c r="AA33"/>
      <c r="AB33"/>
      <c r="AC33"/>
      <c r="AD33"/>
      <c r="AE33"/>
      <c r="AF33"/>
      <c r="AG33"/>
    </row>
    <row r="34" spans="1:33" x14ac:dyDescent="0.3">
      <c r="B34" s="12"/>
      <c r="C34" s="12" t="str">
        <f t="shared" si="0"/>
        <v>Ill-defined Conditions</v>
      </c>
      <c r="D34" s="12" t="str">
        <f>VLOOKUP(F34,'Labels List'!$A$4:$B$14,2,FALSE)</f>
        <v>Ill-defined Conditions</v>
      </c>
      <c r="E34" s="12" t="str">
        <f>'Raw Data'!A36</f>
        <v>IE Interlake-Eastern RHA</v>
      </c>
      <c r="F34" s="12" t="str">
        <f>'Raw Data'!B36</f>
        <v>18 Symptoms, signs and abnormal clinical and laboratory findings, not elsewhere classified (R00-R99)</v>
      </c>
      <c r="G34" s="33">
        <f>IF('Raw Data'!L36="s","s",'Raw Data'!E36)</f>
        <v>83994</v>
      </c>
      <c r="H34" s="33">
        <f>IF('Raw Data'!M36="s","s",'Raw Data'!H36)</f>
        <v>86565</v>
      </c>
      <c r="I34" s="33">
        <f>IF('Raw Data'!N36="S","s",'Raw Data'!K36)</f>
        <v>86384</v>
      </c>
      <c r="J34" s="6"/>
      <c r="K34" s="13"/>
      <c r="L34"/>
      <c r="M34" s="12"/>
      <c r="N34"/>
      <c r="O34"/>
      <c r="P34"/>
      <c r="R34" s="3"/>
      <c r="S34" s="3"/>
      <c r="T34" s="3"/>
      <c r="U34" s="3"/>
      <c r="V34" s="3"/>
      <c r="W34" s="3"/>
      <c r="Z34"/>
      <c r="AA34"/>
      <c r="AB34"/>
      <c r="AC34"/>
      <c r="AD34"/>
      <c r="AE34"/>
      <c r="AF34"/>
      <c r="AG34"/>
    </row>
    <row r="35" spans="1:33" x14ac:dyDescent="0.3">
      <c r="B35" s="12"/>
      <c r="C35" s="12" t="str">
        <f t="shared" si="0"/>
        <v>Musculoskeletal</v>
      </c>
      <c r="D35" s="12" t="str">
        <f>VLOOKUP(F35,'Labels List'!$A$4:$B$14,2,FALSE)</f>
        <v>Musculoskeletal</v>
      </c>
      <c r="E35" s="12" t="str">
        <f>'Raw Data'!A37</f>
        <v>IE Interlake-Eastern RHA</v>
      </c>
      <c r="F35" s="12" t="str">
        <f>'Raw Data'!B37</f>
        <v>13 Diseases of the musculoskeletal system and connective tissue (M00-M99)</v>
      </c>
      <c r="G35" s="33">
        <f>IF('Raw Data'!L37="s","s",'Raw Data'!E37)</f>
        <v>83994</v>
      </c>
      <c r="H35" s="33">
        <f>IF('Raw Data'!M37="s","s",'Raw Data'!H37)</f>
        <v>86565</v>
      </c>
      <c r="I35" s="33">
        <f>IF('Raw Data'!N37="S","s",'Raw Data'!K37)</f>
        <v>86384</v>
      </c>
      <c r="J35" s="6"/>
      <c r="K35" s="13"/>
      <c r="L35"/>
      <c r="M35" s="12"/>
      <c r="N35"/>
      <c r="O35"/>
      <c r="P35"/>
      <c r="R35" s="3"/>
      <c r="S35" s="3"/>
      <c r="T35" s="3"/>
      <c r="U35" s="3"/>
      <c r="V35" s="3"/>
      <c r="W35" s="3"/>
      <c r="Z35"/>
      <c r="AA35"/>
      <c r="AB35"/>
      <c r="AC35"/>
      <c r="AD35"/>
      <c r="AE35"/>
      <c r="AF35"/>
      <c r="AG35"/>
    </row>
    <row r="36" spans="1:33" x14ac:dyDescent="0.3">
      <c r="B36" s="12"/>
      <c r="C36" s="12" t="str">
        <f t="shared" si="0"/>
        <v>Cancer</v>
      </c>
      <c r="D36" s="12" t="str">
        <f>VLOOKUP(F36,'Labels List'!$A$4:$B$14,2,FALSE)</f>
        <v>Cancer</v>
      </c>
      <c r="E36" s="12" t="str">
        <f>'Raw Data'!A38</f>
        <v>IE Interlake-Eastern RHA</v>
      </c>
      <c r="F36" s="12" t="str">
        <f>'Raw Data'!B38</f>
        <v>02 Cancer (C00-D48)</v>
      </c>
      <c r="G36" s="33">
        <f>IF('Raw Data'!L38="s","s",'Raw Data'!E38)</f>
        <v>83994</v>
      </c>
      <c r="H36" s="33">
        <f>IF('Raw Data'!M38="s","s",'Raw Data'!H38)</f>
        <v>86565</v>
      </c>
      <c r="I36" s="33">
        <f>IF('Raw Data'!N38="S","s",'Raw Data'!K38)</f>
        <v>86384</v>
      </c>
      <c r="J36" s="6"/>
      <c r="K36" s="13"/>
      <c r="L36"/>
      <c r="M36" s="12"/>
      <c r="N36"/>
      <c r="O36"/>
      <c r="P36"/>
      <c r="R36" s="3"/>
      <c r="S36" s="3"/>
      <c r="T36" s="3"/>
      <c r="U36" s="3"/>
      <c r="V36" s="3"/>
      <c r="W36" s="3"/>
      <c r="Z36"/>
      <c r="AA36"/>
      <c r="AB36"/>
      <c r="AC36"/>
      <c r="AD36"/>
      <c r="AE36"/>
      <c r="AF36"/>
      <c r="AG36"/>
    </row>
    <row r="37" spans="1:33" x14ac:dyDescent="0.3">
      <c r="B37" s="12"/>
      <c r="C37" s="12" t="str">
        <f t="shared" si="0"/>
        <v>Pregnancy and Birth</v>
      </c>
      <c r="D37" s="12" t="str">
        <f>VLOOKUP(F37,'Labels List'!$A$4:$B$14,2,FALSE)</f>
        <v>Pregnancy and Birth</v>
      </c>
      <c r="E37" s="12" t="str">
        <f>'Raw Data'!A39</f>
        <v>IE Interlake-Eastern RHA</v>
      </c>
      <c r="F37" s="12" t="str">
        <f>'Raw Data'!B39</f>
        <v>15 Pregnancy, childbirth and the puerperium (O00-O99)</v>
      </c>
      <c r="G37" s="33">
        <f>IF('Raw Data'!L39="s","s",'Raw Data'!E39)</f>
        <v>83994</v>
      </c>
      <c r="H37" s="33">
        <f>IF('Raw Data'!M39="s","s",'Raw Data'!H39)</f>
        <v>86565</v>
      </c>
      <c r="I37" s="33">
        <f>IF('Raw Data'!N39="S","s",'Raw Data'!K39)</f>
        <v>86384</v>
      </c>
      <c r="J37" s="6"/>
      <c r="K37" s="13"/>
      <c r="L37"/>
      <c r="M37" s="12"/>
      <c r="N37"/>
      <c r="O37"/>
      <c r="P37"/>
      <c r="R37" s="3"/>
      <c r="S37" s="3"/>
      <c r="T37" s="3"/>
      <c r="U37" s="3"/>
      <c r="V37" s="3"/>
      <c r="W37" s="3"/>
      <c r="Z37"/>
      <c r="AA37"/>
      <c r="AB37"/>
      <c r="AC37"/>
      <c r="AD37"/>
      <c r="AE37"/>
      <c r="AF37"/>
      <c r="AG37"/>
    </row>
    <row r="38" spans="1:33" x14ac:dyDescent="0.3">
      <c r="C38" s="12" t="str">
        <f t="shared" si="0"/>
        <v>All Others</v>
      </c>
      <c r="D38" s="12" t="str">
        <f>VLOOKUP(F38,'Labels List'!$A$4:$B$14,2,FALSE)</f>
        <v>All Others</v>
      </c>
      <c r="E38" s="12" t="str">
        <f>'Raw Data'!A40</f>
        <v>IE Interlake-Eastern RHA</v>
      </c>
      <c r="F38" s="12" t="str">
        <f>'Raw Data'!B40</f>
        <v>99 All Others</v>
      </c>
      <c r="G38" s="33">
        <f>IF('Raw Data'!L40="s","s",'Raw Data'!E40)</f>
        <v>83994</v>
      </c>
      <c r="H38" s="33">
        <f>IF('Raw Data'!M40="s","s",'Raw Data'!H40)</f>
        <v>86565</v>
      </c>
      <c r="I38" s="33">
        <f>IF('Raw Data'!N40="S","s",'Raw Data'!K40)</f>
        <v>86384</v>
      </c>
      <c r="J38" s="6"/>
      <c r="K38" s="13"/>
      <c r="L38"/>
      <c r="M38" s="12"/>
      <c r="N38"/>
      <c r="O38"/>
      <c r="P38"/>
      <c r="R38" s="3"/>
      <c r="S38" s="3"/>
      <c r="T38" s="3"/>
      <c r="U38" s="3"/>
      <c r="V38" s="3"/>
      <c r="W38" s="3"/>
      <c r="Z38"/>
      <c r="AA38"/>
      <c r="AB38"/>
      <c r="AC38"/>
      <c r="AD38"/>
      <c r="AE38"/>
      <c r="AF38"/>
      <c r="AG38"/>
    </row>
    <row r="39" spans="1:33" x14ac:dyDescent="0.3">
      <c r="A39">
        <v>4</v>
      </c>
      <c r="B39" s="12" t="s">
        <v>10</v>
      </c>
      <c r="C39" s="12" t="str">
        <f t="shared" si="0"/>
        <v>Mental Illness</v>
      </c>
      <c r="D39" s="12" t="str">
        <f>VLOOKUP(F39,'Labels List'!$A$4:$B$14,2,FALSE)</f>
        <v>Mental Illness</v>
      </c>
      <c r="E39" s="12" t="str">
        <f>'Raw Data'!A41</f>
        <v>WE Prairie Mountain Health</v>
      </c>
      <c r="F39" s="12" t="str">
        <f>'Raw Data'!B41</f>
        <v>05 Mental and behavioural disorders (F00-F99)</v>
      </c>
      <c r="G39" s="33">
        <f>IF('Raw Data'!L41="s","s",'Raw Data'!E41)</f>
        <v>169998</v>
      </c>
      <c r="H39" s="33">
        <f>IF('Raw Data'!M41="s","s",'Raw Data'!H41)</f>
        <v>162024</v>
      </c>
      <c r="I39" s="33">
        <f>IF('Raw Data'!N41="S","s",'Raw Data'!K41)</f>
        <v>146727</v>
      </c>
      <c r="J39" s="6"/>
      <c r="K39" s="13"/>
      <c r="L39"/>
      <c r="M39" s="12"/>
      <c r="N39"/>
      <c r="O39"/>
      <c r="P39"/>
      <c r="R39" s="3"/>
      <c r="S39" s="3"/>
      <c r="T39" s="3"/>
      <c r="U39" s="3"/>
      <c r="V39" s="3"/>
      <c r="W39" s="3"/>
      <c r="Z39"/>
      <c r="AA39"/>
      <c r="AB39"/>
      <c r="AC39"/>
      <c r="AD39"/>
      <c r="AE39"/>
      <c r="AF39"/>
      <c r="AG39"/>
    </row>
    <row r="40" spans="1:33" x14ac:dyDescent="0.3">
      <c r="B40" s="12"/>
      <c r="C40" s="12" t="str">
        <f t="shared" si="0"/>
        <v>Health Status and Contact</v>
      </c>
      <c r="D40" s="12" t="str">
        <f>VLOOKUP(F40,'Labels List'!$A$4:$B$14,2,FALSE)</f>
        <v>Health Status and Contact</v>
      </c>
      <c r="E40" s="12" t="str">
        <f>'Raw Data'!A42</f>
        <v>WE Prairie Mountain Health</v>
      </c>
      <c r="F40" s="12" t="str">
        <f>'Raw Data'!B42</f>
        <v>21 Factors influencing health status and contact with health services (Z00-Z99)</v>
      </c>
      <c r="G40" s="33">
        <f>IF('Raw Data'!L42="s","s",'Raw Data'!E42)</f>
        <v>169998</v>
      </c>
      <c r="H40" s="33">
        <f>IF('Raw Data'!M42="s","s",'Raw Data'!H42)</f>
        <v>162024</v>
      </c>
      <c r="I40" s="33">
        <f>IF('Raw Data'!N42="S","s",'Raw Data'!K42)</f>
        <v>146727</v>
      </c>
      <c r="J40" s="6"/>
      <c r="K40" s="13"/>
      <c r="L40"/>
      <c r="M40" s="12"/>
      <c r="N40"/>
      <c r="O40"/>
      <c r="P40"/>
      <c r="R40" s="3"/>
      <c r="S40" s="3"/>
      <c r="T40" s="3"/>
      <c r="U40" s="3"/>
      <c r="V40" s="3"/>
      <c r="W40" s="3"/>
      <c r="Z40"/>
      <c r="AA40"/>
      <c r="AB40"/>
      <c r="AC40"/>
      <c r="AD40"/>
      <c r="AE40"/>
      <c r="AF40"/>
      <c r="AG40"/>
    </row>
    <row r="41" spans="1:33" x14ac:dyDescent="0.3">
      <c r="B41" s="12"/>
      <c r="C41" s="12" t="str">
        <f t="shared" si="0"/>
        <v>Circulatory</v>
      </c>
      <c r="D41" s="12" t="str">
        <f>VLOOKUP(F41,'Labels List'!$A$4:$B$14,2,FALSE)</f>
        <v>Circulatory</v>
      </c>
      <c r="E41" s="12" t="str">
        <f>'Raw Data'!A43</f>
        <v>WE Prairie Mountain Health</v>
      </c>
      <c r="F41" s="12" t="str">
        <f>'Raw Data'!B43</f>
        <v>09 Diseases of the circulatory system (I00-I99)</v>
      </c>
      <c r="G41" s="33">
        <f>IF('Raw Data'!L43="s","s",'Raw Data'!E43)</f>
        <v>169998</v>
      </c>
      <c r="H41" s="33">
        <f>IF('Raw Data'!M43="s","s",'Raw Data'!H43)</f>
        <v>162024</v>
      </c>
      <c r="I41" s="33">
        <f>IF('Raw Data'!N43="S","s",'Raw Data'!K43)</f>
        <v>146727</v>
      </c>
      <c r="J41" s="6"/>
      <c r="K41" s="13"/>
      <c r="L41"/>
      <c r="M41" s="12"/>
      <c r="N41"/>
      <c r="O41"/>
      <c r="P41"/>
      <c r="R41" s="3"/>
      <c r="S41" s="3"/>
      <c r="T41" s="3"/>
      <c r="U41" s="3"/>
      <c r="V41" s="3"/>
      <c r="W41" s="3"/>
      <c r="Z41"/>
      <c r="AA41"/>
      <c r="AB41"/>
      <c r="AC41"/>
      <c r="AD41"/>
      <c r="AE41"/>
      <c r="AF41"/>
      <c r="AG41"/>
    </row>
    <row r="42" spans="1:33" x14ac:dyDescent="0.3">
      <c r="B42" s="12"/>
      <c r="C42" s="12" t="str">
        <f t="shared" si="0"/>
        <v>Injury and Poisoning</v>
      </c>
      <c r="D42" s="12" t="str">
        <f>VLOOKUP(F42,'Labels List'!$A$4:$B$14,2,FALSE)</f>
        <v>Injury and Poisoning</v>
      </c>
      <c r="E42" s="12" t="str">
        <f>'Raw Data'!A44</f>
        <v>WE Prairie Mountain Health</v>
      </c>
      <c r="F42" s="12" t="str">
        <f>'Raw Data'!B44</f>
        <v>19 Injury, poisoning and certain other consequences of external causes (S00-T98)</v>
      </c>
      <c r="G42" s="33">
        <f>IF('Raw Data'!L44="s","s",'Raw Data'!E44)</f>
        <v>169998</v>
      </c>
      <c r="H42" s="33">
        <f>IF('Raw Data'!M44="s","s",'Raw Data'!H44)</f>
        <v>162024</v>
      </c>
      <c r="I42" s="33">
        <f>IF('Raw Data'!N44="S","s",'Raw Data'!K44)</f>
        <v>146727</v>
      </c>
      <c r="J42" s="6"/>
      <c r="K42" s="13"/>
      <c r="L42"/>
      <c r="M42" s="12"/>
      <c r="N42"/>
      <c r="O42"/>
      <c r="P42"/>
      <c r="R42" s="3"/>
      <c r="S42" s="3"/>
      <c r="T42" s="3"/>
      <c r="U42" s="3"/>
      <c r="V42" s="3"/>
      <c r="W42" s="3"/>
      <c r="Z42"/>
      <c r="AA42"/>
      <c r="AB42"/>
      <c r="AC42"/>
      <c r="AD42"/>
      <c r="AE42"/>
      <c r="AF42"/>
      <c r="AG42"/>
    </row>
    <row r="43" spans="1:33" x14ac:dyDescent="0.3">
      <c r="B43" s="12"/>
      <c r="C43" s="12" t="str">
        <f t="shared" si="0"/>
        <v>Respiratory</v>
      </c>
      <c r="D43" s="12" t="str">
        <f>VLOOKUP(F43,'Labels List'!$A$4:$B$14,2,FALSE)</f>
        <v>Respiratory</v>
      </c>
      <c r="E43" s="12" t="str">
        <f>'Raw Data'!A45</f>
        <v>WE Prairie Mountain Health</v>
      </c>
      <c r="F43" s="12" t="str">
        <f>'Raw Data'!B45</f>
        <v>10 Diseases of the respiratory system (J00-J99)</v>
      </c>
      <c r="G43" s="33">
        <f>IF('Raw Data'!L45="s","s",'Raw Data'!E45)</f>
        <v>169998</v>
      </c>
      <c r="H43" s="33">
        <f>IF('Raw Data'!M45="s","s",'Raw Data'!H45)</f>
        <v>162024</v>
      </c>
      <c r="I43" s="33">
        <f>IF('Raw Data'!N45="S","s",'Raw Data'!K45)</f>
        <v>146727</v>
      </c>
      <c r="J43" s="6"/>
      <c r="K43" s="13"/>
      <c r="L43"/>
      <c r="M43" s="12"/>
      <c r="N43"/>
      <c r="O43"/>
      <c r="P43"/>
      <c r="R43" s="3"/>
      <c r="S43" s="3"/>
      <c r="T43" s="3"/>
      <c r="U43" s="3"/>
      <c r="V43" s="3"/>
      <c r="W43" s="3"/>
      <c r="Z43"/>
      <c r="AA43"/>
      <c r="AB43"/>
      <c r="AC43"/>
      <c r="AD43"/>
      <c r="AE43"/>
      <c r="AF43"/>
      <c r="AG43"/>
    </row>
    <row r="44" spans="1:33" x14ac:dyDescent="0.3">
      <c r="B44" s="12"/>
      <c r="C44" s="12" t="str">
        <f t="shared" si="0"/>
        <v>Digestive</v>
      </c>
      <c r="D44" s="12" t="str">
        <f>VLOOKUP(F44,'Labels List'!$A$4:$B$14,2,FALSE)</f>
        <v>Digestive</v>
      </c>
      <c r="E44" s="12" t="str">
        <f>'Raw Data'!A46</f>
        <v>WE Prairie Mountain Health</v>
      </c>
      <c r="F44" s="12" t="str">
        <f>'Raw Data'!B46</f>
        <v>11 Diseases of the digestive system (K00-K93)</v>
      </c>
      <c r="G44" s="33">
        <f>IF('Raw Data'!L46="s","s",'Raw Data'!E46)</f>
        <v>169998</v>
      </c>
      <c r="H44" s="33">
        <f>IF('Raw Data'!M46="s","s",'Raw Data'!H46)</f>
        <v>162024</v>
      </c>
      <c r="I44" s="33">
        <f>IF('Raw Data'!N46="S","s",'Raw Data'!K46)</f>
        <v>146727</v>
      </c>
      <c r="J44" s="6"/>
      <c r="K44" s="13"/>
      <c r="L44"/>
      <c r="M44" s="12"/>
      <c r="N44"/>
      <c r="O44"/>
      <c r="P44"/>
      <c r="R44" s="3"/>
      <c r="S44" s="3"/>
      <c r="T44" s="3"/>
      <c r="U44" s="3"/>
      <c r="V44" s="3"/>
      <c r="W44" s="3"/>
      <c r="Z44"/>
      <c r="AA44"/>
      <c r="AB44"/>
      <c r="AC44"/>
      <c r="AD44"/>
      <c r="AE44"/>
      <c r="AF44"/>
      <c r="AG44"/>
    </row>
    <row r="45" spans="1:33" x14ac:dyDescent="0.3">
      <c r="B45" s="12"/>
      <c r="C45" s="12" t="str">
        <f t="shared" si="0"/>
        <v>Ill-defined Conditions</v>
      </c>
      <c r="D45" s="12" t="str">
        <f>VLOOKUP(F45,'Labels List'!$A$4:$B$14,2,FALSE)</f>
        <v>Ill-defined Conditions</v>
      </c>
      <c r="E45" s="12" t="str">
        <f>'Raw Data'!A47</f>
        <v>WE Prairie Mountain Health</v>
      </c>
      <c r="F45" s="12" t="str">
        <f>'Raw Data'!B47</f>
        <v>18 Symptoms, signs and abnormal clinical and laboratory findings, not elsewhere classified (R00-R99)</v>
      </c>
      <c r="G45" s="33">
        <f>IF('Raw Data'!L47="s","s",'Raw Data'!E47)</f>
        <v>169998</v>
      </c>
      <c r="H45" s="33">
        <f>IF('Raw Data'!M47="s","s",'Raw Data'!H47)</f>
        <v>162024</v>
      </c>
      <c r="I45" s="33">
        <f>IF('Raw Data'!N47="S","s",'Raw Data'!K47)</f>
        <v>146727</v>
      </c>
      <c r="J45" s="6"/>
      <c r="K45" s="13"/>
      <c r="L45"/>
      <c r="M45" s="12"/>
      <c r="N45"/>
      <c r="O45"/>
      <c r="P45"/>
      <c r="R45" s="3"/>
      <c r="S45" s="3"/>
      <c r="T45" s="3"/>
      <c r="U45" s="3"/>
      <c r="V45" s="3"/>
      <c r="W45" s="3"/>
      <c r="Z45"/>
      <c r="AA45"/>
      <c r="AB45"/>
      <c r="AC45"/>
      <c r="AD45"/>
      <c r="AE45"/>
      <c r="AF45"/>
      <c r="AG45"/>
    </row>
    <row r="46" spans="1:33" x14ac:dyDescent="0.3">
      <c r="B46" s="12"/>
      <c r="C46" s="12" t="str">
        <f t="shared" si="0"/>
        <v>Musculoskeletal</v>
      </c>
      <c r="D46" s="12" t="str">
        <f>VLOOKUP(F46,'Labels List'!$A$4:$B$14,2,FALSE)</f>
        <v>Musculoskeletal</v>
      </c>
      <c r="E46" s="12" t="str">
        <f>'Raw Data'!A48</f>
        <v>WE Prairie Mountain Health</v>
      </c>
      <c r="F46" s="12" t="str">
        <f>'Raw Data'!B48</f>
        <v>13 Diseases of the musculoskeletal system and connective tissue (M00-M99)</v>
      </c>
      <c r="G46" s="33">
        <f>IF('Raw Data'!L48="s","s",'Raw Data'!E48)</f>
        <v>169998</v>
      </c>
      <c r="H46" s="33">
        <f>IF('Raw Data'!M48="s","s",'Raw Data'!H48)</f>
        <v>162024</v>
      </c>
      <c r="I46" s="33">
        <f>IF('Raw Data'!N48="S","s",'Raw Data'!K48)</f>
        <v>146727</v>
      </c>
      <c r="J46" s="6"/>
      <c r="K46" s="13"/>
      <c r="L46"/>
      <c r="M46" s="12"/>
      <c r="N46"/>
      <c r="O46"/>
      <c r="P46"/>
      <c r="R46" s="3"/>
      <c r="S46" s="3"/>
      <c r="T46" s="3"/>
      <c r="U46" s="3"/>
      <c r="V46" s="3"/>
      <c r="W46" s="3"/>
      <c r="Z46"/>
      <c r="AA46"/>
      <c r="AB46"/>
      <c r="AC46"/>
      <c r="AD46"/>
      <c r="AE46"/>
      <c r="AF46"/>
      <c r="AG46"/>
    </row>
    <row r="47" spans="1:33" x14ac:dyDescent="0.3">
      <c r="B47" s="12"/>
      <c r="C47" s="12" t="str">
        <f t="shared" si="0"/>
        <v>Cancer</v>
      </c>
      <c r="D47" s="12" t="str">
        <f>VLOOKUP(F47,'Labels List'!$A$4:$B$14,2,FALSE)</f>
        <v>Cancer</v>
      </c>
      <c r="E47" s="12" t="str">
        <f>'Raw Data'!A49</f>
        <v>WE Prairie Mountain Health</v>
      </c>
      <c r="F47" s="12" t="str">
        <f>'Raw Data'!B49</f>
        <v>02 Cancer (C00-D48)</v>
      </c>
      <c r="G47" s="33">
        <f>IF('Raw Data'!L49="s","s",'Raw Data'!E49)</f>
        <v>169998</v>
      </c>
      <c r="H47" s="33">
        <f>IF('Raw Data'!M49="s","s",'Raw Data'!H49)</f>
        <v>162024</v>
      </c>
      <c r="I47" s="33">
        <f>IF('Raw Data'!N49="S","s",'Raw Data'!K49)</f>
        <v>146727</v>
      </c>
      <c r="J47" s="6"/>
      <c r="K47" s="13"/>
      <c r="L47"/>
      <c r="M47" s="12"/>
      <c r="N47"/>
      <c r="O47"/>
      <c r="P47"/>
      <c r="R47" s="3"/>
      <c r="S47" s="3"/>
      <c r="T47" s="3"/>
      <c r="U47" s="3"/>
      <c r="V47" s="3"/>
      <c r="W47" s="3"/>
      <c r="Z47"/>
      <c r="AA47"/>
      <c r="AB47"/>
      <c r="AC47"/>
      <c r="AD47"/>
      <c r="AE47"/>
      <c r="AF47"/>
      <c r="AG47"/>
    </row>
    <row r="48" spans="1:33" x14ac:dyDescent="0.3">
      <c r="B48" s="12"/>
      <c r="C48" s="12" t="str">
        <f t="shared" si="0"/>
        <v>Pregnancy and Birth</v>
      </c>
      <c r="D48" s="12" t="str">
        <f>VLOOKUP(F48,'Labels List'!$A$4:$B$14,2,FALSE)</f>
        <v>Pregnancy and Birth</v>
      </c>
      <c r="E48" s="12" t="str">
        <f>'Raw Data'!A50</f>
        <v>WE Prairie Mountain Health</v>
      </c>
      <c r="F48" s="12" t="str">
        <f>'Raw Data'!B50</f>
        <v>15 Pregnancy, childbirth and the puerperium (O00-O99)</v>
      </c>
      <c r="G48" s="33">
        <f>IF('Raw Data'!L50="s","s",'Raw Data'!E50)</f>
        <v>169998</v>
      </c>
      <c r="H48" s="33">
        <f>IF('Raw Data'!M50="s","s",'Raw Data'!H50)</f>
        <v>162024</v>
      </c>
      <c r="I48" s="33">
        <f>IF('Raw Data'!N50="S","s",'Raw Data'!K50)</f>
        <v>146727</v>
      </c>
      <c r="J48" s="6"/>
      <c r="K48" s="13"/>
      <c r="L48"/>
      <c r="M48" s="12"/>
      <c r="N48"/>
      <c r="O48"/>
      <c r="P48"/>
      <c r="R48" s="3"/>
      <c r="S48" s="3"/>
      <c r="T48" s="3"/>
      <c r="U48" s="3"/>
      <c r="V48" s="3"/>
      <c r="W48" s="3"/>
      <c r="Z48"/>
      <c r="AA48"/>
      <c r="AB48"/>
      <c r="AC48"/>
      <c r="AD48"/>
      <c r="AE48"/>
      <c r="AF48"/>
      <c r="AG48"/>
    </row>
    <row r="49" spans="1:33" x14ac:dyDescent="0.3">
      <c r="B49" s="12"/>
      <c r="C49" s="12" t="str">
        <f t="shared" si="0"/>
        <v>All Others</v>
      </c>
      <c r="D49" s="12" t="str">
        <f>VLOOKUP(F49,'Labels List'!$A$4:$B$14,2,FALSE)</f>
        <v>All Others</v>
      </c>
      <c r="E49" s="12" t="str">
        <f>'Raw Data'!A51</f>
        <v>WE Prairie Mountain Health</v>
      </c>
      <c r="F49" s="12" t="str">
        <f>'Raw Data'!B51</f>
        <v>99 All Others</v>
      </c>
      <c r="G49" s="33">
        <f>IF('Raw Data'!L51="s","s",'Raw Data'!E51)</f>
        <v>169998</v>
      </c>
      <c r="H49" s="33">
        <f>IF('Raw Data'!M51="s","s",'Raw Data'!H51)</f>
        <v>162024</v>
      </c>
      <c r="I49" s="33">
        <f>IF('Raw Data'!N51="S","s",'Raw Data'!K51)</f>
        <v>146727</v>
      </c>
      <c r="J49" s="6"/>
      <c r="K49" s="13"/>
      <c r="L49"/>
      <c r="M49" s="12"/>
      <c r="N49"/>
      <c r="O49"/>
      <c r="P49"/>
      <c r="R49" s="3"/>
      <c r="S49" s="3"/>
      <c r="T49" s="3"/>
      <c r="U49" s="3"/>
      <c r="V49" s="3"/>
      <c r="W49" s="3"/>
      <c r="Z49"/>
      <c r="AA49"/>
      <c r="AB49"/>
      <c r="AC49"/>
      <c r="AD49"/>
      <c r="AE49"/>
      <c r="AF49"/>
      <c r="AG49"/>
    </row>
    <row r="50" spans="1:33" x14ac:dyDescent="0.3">
      <c r="A50">
        <v>5</v>
      </c>
      <c r="B50" s="12" t="s">
        <v>8</v>
      </c>
      <c r="C50" s="12" t="str">
        <f t="shared" si="0"/>
        <v>Mental Illness</v>
      </c>
      <c r="D50" s="12" t="str">
        <f>VLOOKUP(F50,'Labels List'!$A$4:$B$14,2,FALSE)</f>
        <v>Mental Illness</v>
      </c>
      <c r="E50" s="12" t="str">
        <f>'Raw Data'!A52</f>
        <v>NO Northern Health Region</v>
      </c>
      <c r="F50" s="12" t="str">
        <f>'Raw Data'!B52</f>
        <v>05 Mental and behavioural disorders (F00-F99)</v>
      </c>
      <c r="G50" s="33">
        <f>IF('Raw Data'!L52="s","s",'Raw Data'!E52)</f>
        <v>51891</v>
      </c>
      <c r="H50" s="33">
        <f>IF('Raw Data'!M52="s","s",'Raw Data'!H52)</f>
        <v>52658</v>
      </c>
      <c r="I50" s="33">
        <f>IF('Raw Data'!N52="S","s",'Raw Data'!K52)</f>
        <v>68007</v>
      </c>
      <c r="J50" s="6"/>
      <c r="K50" s="13"/>
      <c r="L50"/>
      <c r="M50" s="12"/>
      <c r="N50"/>
      <c r="O50"/>
      <c r="P50"/>
      <c r="R50" s="3"/>
      <c r="S50" s="3"/>
      <c r="T50" s="3"/>
      <c r="U50" s="3"/>
      <c r="V50" s="3"/>
      <c r="W50" s="3"/>
      <c r="Z50"/>
      <c r="AA50"/>
      <c r="AB50"/>
      <c r="AC50"/>
      <c r="AD50"/>
      <c r="AE50"/>
      <c r="AF50"/>
      <c r="AG50"/>
    </row>
    <row r="51" spans="1:33" x14ac:dyDescent="0.3">
      <c r="B51" s="12"/>
      <c r="C51" s="12" t="str">
        <f t="shared" si="0"/>
        <v>Health Status and Contact</v>
      </c>
      <c r="D51" s="12" t="str">
        <f>VLOOKUP(F51,'Labels List'!$A$4:$B$14,2,FALSE)</f>
        <v>Health Status and Contact</v>
      </c>
      <c r="E51" s="12" t="str">
        <f>'Raw Data'!A53</f>
        <v>NO Northern Health Region</v>
      </c>
      <c r="F51" s="12" t="str">
        <f>'Raw Data'!B53</f>
        <v>21 Factors influencing health status and contact with health services (Z00-Z99)</v>
      </c>
      <c r="G51" s="33">
        <f>IF('Raw Data'!L53="s","s",'Raw Data'!E53)</f>
        <v>51891</v>
      </c>
      <c r="H51" s="33">
        <f>IF('Raw Data'!M53="s","s",'Raw Data'!H53)</f>
        <v>52658</v>
      </c>
      <c r="I51" s="33">
        <f>IF('Raw Data'!N53="S","s",'Raw Data'!K53)</f>
        <v>68007</v>
      </c>
      <c r="J51" s="6"/>
      <c r="K51" s="13"/>
      <c r="L51"/>
      <c r="M51" s="12"/>
      <c r="N51"/>
      <c r="O51"/>
      <c r="P51"/>
      <c r="R51" s="3"/>
      <c r="S51" s="3"/>
      <c r="T51" s="3"/>
      <c r="U51" s="3"/>
      <c r="V51" s="3"/>
      <c r="W51" s="3"/>
      <c r="Z51"/>
      <c r="AA51"/>
      <c r="AB51"/>
      <c r="AC51"/>
      <c r="AD51"/>
      <c r="AE51"/>
      <c r="AF51"/>
      <c r="AG51"/>
    </row>
    <row r="52" spans="1:33" x14ac:dyDescent="0.3">
      <c r="B52" s="12"/>
      <c r="C52" s="12" t="str">
        <f t="shared" si="0"/>
        <v>Circulatory</v>
      </c>
      <c r="D52" s="12" t="str">
        <f>VLOOKUP(F52,'Labels List'!$A$4:$B$14,2,FALSE)</f>
        <v>Circulatory</v>
      </c>
      <c r="E52" s="12" t="str">
        <f>'Raw Data'!A54</f>
        <v>NO Northern Health Region</v>
      </c>
      <c r="F52" s="12" t="str">
        <f>'Raw Data'!B54</f>
        <v>09 Diseases of the circulatory system (I00-I99)</v>
      </c>
      <c r="G52" s="33">
        <f>IF('Raw Data'!L54="s","s",'Raw Data'!E54)</f>
        <v>51891</v>
      </c>
      <c r="H52" s="33">
        <f>IF('Raw Data'!M54="s","s",'Raw Data'!H54)</f>
        <v>52658</v>
      </c>
      <c r="I52" s="33">
        <f>IF('Raw Data'!N54="S","s",'Raw Data'!K54)</f>
        <v>68007</v>
      </c>
      <c r="J52" s="6"/>
      <c r="K52" s="13"/>
      <c r="L52"/>
      <c r="M52" s="12"/>
      <c r="N52"/>
      <c r="O52"/>
      <c r="P52"/>
      <c r="R52" s="3"/>
      <c r="S52" s="3"/>
      <c r="T52" s="3"/>
      <c r="U52" s="3"/>
      <c r="V52" s="3"/>
      <c r="W52" s="3"/>
      <c r="Z52"/>
      <c r="AA52"/>
      <c r="AB52"/>
      <c r="AC52"/>
      <c r="AD52"/>
      <c r="AE52"/>
      <c r="AF52"/>
      <c r="AG52"/>
    </row>
    <row r="53" spans="1:33" x14ac:dyDescent="0.3">
      <c r="B53" s="12"/>
      <c r="C53" s="12" t="str">
        <f t="shared" si="0"/>
        <v>Injury and Poisoning</v>
      </c>
      <c r="D53" s="12" t="str">
        <f>VLOOKUP(F53,'Labels List'!$A$4:$B$14,2,FALSE)</f>
        <v>Injury and Poisoning</v>
      </c>
      <c r="E53" s="12" t="str">
        <f>'Raw Data'!A55</f>
        <v>NO Northern Health Region</v>
      </c>
      <c r="F53" s="12" t="str">
        <f>'Raw Data'!B55</f>
        <v>19 Injury, poisoning and certain other consequences of external causes (S00-T98)</v>
      </c>
      <c r="G53" s="33">
        <f>IF('Raw Data'!L55="s","s",'Raw Data'!E55)</f>
        <v>51891</v>
      </c>
      <c r="H53" s="33">
        <f>IF('Raw Data'!M55="s","s",'Raw Data'!H55)</f>
        <v>52658</v>
      </c>
      <c r="I53" s="33">
        <f>IF('Raw Data'!N55="S","s",'Raw Data'!K55)</f>
        <v>68007</v>
      </c>
      <c r="J53" s="6"/>
      <c r="K53" s="13"/>
      <c r="L53"/>
      <c r="M53" s="12"/>
      <c r="N53"/>
      <c r="O53"/>
      <c r="P53"/>
      <c r="R53" s="3"/>
      <c r="S53" s="3"/>
      <c r="T53" s="3"/>
      <c r="U53" s="3"/>
      <c r="V53" s="3"/>
      <c r="W53" s="3"/>
      <c r="Z53"/>
      <c r="AA53"/>
      <c r="AB53"/>
      <c r="AC53"/>
      <c r="AD53"/>
      <c r="AE53"/>
      <c r="AF53"/>
      <c r="AG53"/>
    </row>
    <row r="54" spans="1:33" x14ac:dyDescent="0.3">
      <c r="B54" s="12"/>
      <c r="C54" s="12" t="str">
        <f t="shared" si="0"/>
        <v>Respiratory</v>
      </c>
      <c r="D54" s="12" t="str">
        <f>VLOOKUP(F54,'Labels List'!$A$4:$B$14,2,FALSE)</f>
        <v>Respiratory</v>
      </c>
      <c r="E54" s="12" t="str">
        <f>'Raw Data'!A56</f>
        <v>NO Northern Health Region</v>
      </c>
      <c r="F54" s="12" t="str">
        <f>'Raw Data'!B56</f>
        <v>10 Diseases of the respiratory system (J00-J99)</v>
      </c>
      <c r="G54" s="33">
        <f>IF('Raw Data'!L56="s","s",'Raw Data'!E56)</f>
        <v>51891</v>
      </c>
      <c r="H54" s="33">
        <f>IF('Raw Data'!M56="s","s",'Raw Data'!H56)</f>
        <v>52658</v>
      </c>
      <c r="I54" s="33">
        <f>IF('Raw Data'!N56="S","s",'Raw Data'!K56)</f>
        <v>68007</v>
      </c>
      <c r="J54" s="6"/>
      <c r="K54" s="13"/>
      <c r="L54"/>
      <c r="M54" s="12"/>
      <c r="N54"/>
      <c r="O54"/>
      <c r="P54"/>
      <c r="R54" s="3"/>
      <c r="S54" s="3"/>
      <c r="T54" s="3"/>
      <c r="U54" s="3"/>
      <c r="V54" s="3"/>
      <c r="W54" s="3"/>
      <c r="Z54"/>
      <c r="AA54"/>
      <c r="AB54"/>
      <c r="AC54"/>
      <c r="AD54"/>
      <c r="AE54"/>
      <c r="AF54"/>
      <c r="AG54"/>
    </row>
    <row r="55" spans="1:33" x14ac:dyDescent="0.3">
      <c r="B55" s="12"/>
      <c r="C55" s="12" t="str">
        <f t="shared" si="0"/>
        <v>Digestive</v>
      </c>
      <c r="D55" s="12" t="str">
        <f>VLOOKUP(F55,'Labels List'!$A$4:$B$14,2,FALSE)</f>
        <v>Digestive</v>
      </c>
      <c r="E55" s="12" t="str">
        <f>'Raw Data'!A57</f>
        <v>NO Northern Health Region</v>
      </c>
      <c r="F55" s="12" t="str">
        <f>'Raw Data'!B57</f>
        <v>11 Diseases of the digestive system (K00-K93)</v>
      </c>
      <c r="G55" s="33">
        <f>IF('Raw Data'!L57="s","s",'Raw Data'!E57)</f>
        <v>51891</v>
      </c>
      <c r="H55" s="33">
        <f>IF('Raw Data'!M57="s","s",'Raw Data'!H57)</f>
        <v>52658</v>
      </c>
      <c r="I55" s="33">
        <f>IF('Raw Data'!N57="S","s",'Raw Data'!K57)</f>
        <v>68007</v>
      </c>
      <c r="J55" s="6"/>
      <c r="K55" s="13"/>
      <c r="L55"/>
      <c r="M55" s="12"/>
      <c r="N55"/>
      <c r="O55"/>
      <c r="P55"/>
      <c r="R55" s="3"/>
      <c r="S55" s="3"/>
      <c r="T55" s="3"/>
      <c r="U55" s="3"/>
      <c r="V55" s="3"/>
      <c r="W55" s="3"/>
      <c r="Z55"/>
      <c r="AA55"/>
      <c r="AB55"/>
      <c r="AC55"/>
      <c r="AD55"/>
      <c r="AE55"/>
      <c r="AF55"/>
      <c r="AG55"/>
    </row>
    <row r="56" spans="1:33" x14ac:dyDescent="0.3">
      <c r="B56" s="12"/>
      <c r="C56" s="12" t="str">
        <f t="shared" si="0"/>
        <v>Ill-defined Conditions</v>
      </c>
      <c r="D56" s="12" t="str">
        <f>VLOOKUP(F56,'Labels List'!$A$4:$B$14,2,FALSE)</f>
        <v>Ill-defined Conditions</v>
      </c>
      <c r="E56" s="12" t="str">
        <f>'Raw Data'!A58</f>
        <v>NO Northern Health Region</v>
      </c>
      <c r="F56" s="12" t="str">
        <f>'Raw Data'!B58</f>
        <v>18 Symptoms, signs and abnormal clinical and laboratory findings, not elsewhere classified (R00-R99)</v>
      </c>
      <c r="G56" s="33">
        <f>IF('Raw Data'!L58="s","s",'Raw Data'!E58)</f>
        <v>51891</v>
      </c>
      <c r="H56" s="33">
        <f>IF('Raw Data'!M58="s","s",'Raw Data'!H58)</f>
        <v>52658</v>
      </c>
      <c r="I56" s="33">
        <f>IF('Raw Data'!N58="S","s",'Raw Data'!K58)</f>
        <v>68007</v>
      </c>
      <c r="J56" s="6"/>
      <c r="K56" s="13"/>
      <c r="L56"/>
      <c r="M56" s="12"/>
      <c r="N56"/>
      <c r="O56"/>
      <c r="P56"/>
      <c r="R56" s="3"/>
      <c r="S56" s="3"/>
      <c r="T56" s="3"/>
      <c r="U56" s="3"/>
      <c r="V56" s="3"/>
      <c r="W56" s="3"/>
      <c r="Z56"/>
      <c r="AA56"/>
      <c r="AB56"/>
      <c r="AC56"/>
      <c r="AD56"/>
      <c r="AE56"/>
      <c r="AF56"/>
      <c r="AG56"/>
    </row>
    <row r="57" spans="1:33" x14ac:dyDescent="0.3">
      <c r="B57" s="12"/>
      <c r="C57" s="12" t="str">
        <f t="shared" si="0"/>
        <v>Musculoskeletal</v>
      </c>
      <c r="D57" s="12" t="str">
        <f>VLOOKUP(F57,'Labels List'!$A$4:$B$14,2,FALSE)</f>
        <v>Musculoskeletal</v>
      </c>
      <c r="E57" s="12" t="str">
        <f>'Raw Data'!A59</f>
        <v>NO Northern Health Region</v>
      </c>
      <c r="F57" s="12" t="str">
        <f>'Raw Data'!B59</f>
        <v>13 Diseases of the musculoskeletal system and connective tissue (M00-M99)</v>
      </c>
      <c r="G57" s="33">
        <f>IF('Raw Data'!L59="s","s",'Raw Data'!E59)</f>
        <v>51891</v>
      </c>
      <c r="H57" s="33">
        <f>IF('Raw Data'!M59="s","s",'Raw Data'!H59)</f>
        <v>52658</v>
      </c>
      <c r="I57" s="33">
        <f>IF('Raw Data'!N59="S","s",'Raw Data'!K59)</f>
        <v>68007</v>
      </c>
      <c r="J57" s="6"/>
      <c r="K57" s="13"/>
      <c r="L57"/>
      <c r="M57" s="12"/>
      <c r="N57"/>
      <c r="O57"/>
      <c r="P57"/>
      <c r="R57" s="3"/>
      <c r="S57" s="3"/>
      <c r="T57" s="3"/>
      <c r="U57" s="3"/>
      <c r="V57" s="3"/>
      <c r="W57" s="3"/>
      <c r="Z57"/>
      <c r="AA57"/>
      <c r="AB57"/>
      <c r="AC57"/>
      <c r="AD57"/>
      <c r="AE57"/>
      <c r="AF57"/>
      <c r="AG57"/>
    </row>
    <row r="58" spans="1:33" x14ac:dyDescent="0.3">
      <c r="B58" s="12"/>
      <c r="C58" s="12" t="str">
        <f t="shared" si="0"/>
        <v>Cancer</v>
      </c>
      <c r="D58" s="12" t="str">
        <f>VLOOKUP(F58,'Labels List'!$A$4:$B$14,2,FALSE)</f>
        <v>Cancer</v>
      </c>
      <c r="E58" s="10" t="str">
        <f>'Raw Data'!A60</f>
        <v>NO Northern Health Region</v>
      </c>
      <c r="F58" s="10" t="str">
        <f>'Raw Data'!B60</f>
        <v>02 Cancer (C00-D48)</v>
      </c>
      <c r="G58" s="35">
        <f>IF('Raw Data'!L60="s","s",'Raw Data'!E60)</f>
        <v>51891</v>
      </c>
      <c r="H58" s="33">
        <f>IF('Raw Data'!M60="s","s",'Raw Data'!H60)</f>
        <v>52658</v>
      </c>
      <c r="I58" s="36">
        <f>IF('Raw Data'!N60="S","s",'Raw Data'!K60)</f>
        <v>68007</v>
      </c>
      <c r="Q58" s="13"/>
      <c r="AF58"/>
      <c r="AG58"/>
    </row>
    <row r="59" spans="1:33" x14ac:dyDescent="0.3">
      <c r="B59" s="12"/>
      <c r="C59" s="12" t="str">
        <f t="shared" si="0"/>
        <v>Pregnancy and Birth</v>
      </c>
      <c r="D59" s="12" t="str">
        <f>VLOOKUP(F59,'Labels List'!$A$4:$B$14,2,FALSE)</f>
        <v>Pregnancy and Birth</v>
      </c>
      <c r="E59" s="10" t="str">
        <f>'Raw Data'!A61</f>
        <v>NO Northern Health Region</v>
      </c>
      <c r="F59" s="10" t="str">
        <f>'Raw Data'!B61</f>
        <v>15 Pregnancy, childbirth and the puerperium (O00-O99)</v>
      </c>
      <c r="G59" s="35">
        <f>IF('Raw Data'!L61="s","s",'Raw Data'!E61)</f>
        <v>51891</v>
      </c>
      <c r="H59" s="36">
        <f>IF('Raw Data'!M61="s","s",'Raw Data'!H61)</f>
        <v>52658</v>
      </c>
      <c r="I59" s="36">
        <f>IF('Raw Data'!N61="S","s",'Raw Data'!K61)</f>
        <v>68007</v>
      </c>
      <c r="Q59" s="13"/>
      <c r="AF59"/>
      <c r="AG59"/>
    </row>
    <row r="60" spans="1:33" x14ac:dyDescent="0.3">
      <c r="B60" s="12"/>
      <c r="C60" s="12" t="str">
        <f t="shared" si="0"/>
        <v>All Others</v>
      </c>
      <c r="D60" s="12" t="str">
        <f>VLOOKUP(F60,'Labels List'!$A$4:$B$14,2,FALSE)</f>
        <v>All Others</v>
      </c>
      <c r="E60" s="10" t="str">
        <f>'Raw Data'!A62</f>
        <v>NO Northern Health Region</v>
      </c>
      <c r="F60" s="10" t="str">
        <f>'Raw Data'!B62</f>
        <v>99 All Others</v>
      </c>
      <c r="G60" s="35">
        <f>IF('Raw Data'!L62="s","s",'Raw Data'!E62)</f>
        <v>51891</v>
      </c>
      <c r="H60" s="36">
        <f>IF('Raw Data'!M62="s","s",'Raw Data'!H62)</f>
        <v>52658</v>
      </c>
      <c r="I60" s="36">
        <f>IF('Raw Data'!N62="S","s",'Raw Data'!K62)</f>
        <v>68007</v>
      </c>
      <c r="L60" s="3"/>
    </row>
    <row r="61" spans="1:33" x14ac:dyDescent="0.3">
      <c r="A61">
        <v>6</v>
      </c>
      <c r="B61" s="12" t="s">
        <v>2</v>
      </c>
      <c r="C61" s="12" t="str">
        <f t="shared" si="0"/>
        <v>Mental Illness</v>
      </c>
      <c r="D61" s="12" t="str">
        <f>VLOOKUP(F61,'Labels List'!$A$4:$B$14,2,FALSE)</f>
        <v>Mental Illness</v>
      </c>
      <c r="E61" s="10" t="str">
        <f>'Raw Data'!A63</f>
        <v>Z Manitoba</v>
      </c>
      <c r="F61" s="10" t="str">
        <f>'Raw Data'!B63</f>
        <v>05 Mental and behavioural disorders (F00-F99)</v>
      </c>
      <c r="G61" s="35">
        <f>IF('Raw Data'!L63="s","s",'Raw Data'!E63)</f>
        <v>857572</v>
      </c>
      <c r="H61" s="36">
        <f>IF('Raw Data'!M63="s","s",'Raw Data'!H63)</f>
        <v>886161</v>
      </c>
      <c r="I61" s="36">
        <f>IF('Raw Data'!N63="S","s",'Raw Data'!K63)</f>
        <v>933288</v>
      </c>
    </row>
    <row r="62" spans="1:33" x14ac:dyDescent="0.3">
      <c r="B62" s="12"/>
      <c r="C62" s="12" t="str">
        <f t="shared" si="0"/>
        <v>Health Status and Contact</v>
      </c>
      <c r="D62" s="12" t="str">
        <f>VLOOKUP(F62,'Labels List'!$A$4:$B$14,2,FALSE)</f>
        <v>Health Status and Contact</v>
      </c>
      <c r="E62" s="10" t="str">
        <f>'Raw Data'!A64</f>
        <v>Z Manitoba</v>
      </c>
      <c r="F62" s="10" t="str">
        <f>'Raw Data'!B64</f>
        <v>21 Factors influencing health status and contact with health services (Z00-Z99)</v>
      </c>
      <c r="G62" s="35">
        <f>IF('Raw Data'!L64="s","s",'Raw Data'!E64)</f>
        <v>857572</v>
      </c>
      <c r="H62" s="36">
        <f>IF('Raw Data'!M64="s","s",'Raw Data'!H64)</f>
        <v>886161</v>
      </c>
      <c r="I62" s="36">
        <f>IF('Raw Data'!N64="S","s",'Raw Data'!K64)</f>
        <v>933288</v>
      </c>
    </row>
    <row r="63" spans="1:33" x14ac:dyDescent="0.3">
      <c r="B63" s="12"/>
      <c r="C63" s="12" t="str">
        <f t="shared" si="0"/>
        <v>Circulatory</v>
      </c>
      <c r="D63" s="12" t="str">
        <f>VLOOKUP(F63,'Labels List'!$A$4:$B$14,2,FALSE)</f>
        <v>Circulatory</v>
      </c>
      <c r="E63" s="10" t="str">
        <f>'Raw Data'!A65</f>
        <v>Z Manitoba</v>
      </c>
      <c r="F63" s="10" t="str">
        <f>'Raw Data'!B65</f>
        <v>09 Diseases of the circulatory system (I00-I99)</v>
      </c>
      <c r="G63" s="35">
        <f>IF('Raw Data'!L65="s","s",'Raw Data'!E65)</f>
        <v>857572</v>
      </c>
      <c r="H63" s="36">
        <f>IF('Raw Data'!M65="s","s",'Raw Data'!H65)</f>
        <v>886161</v>
      </c>
      <c r="I63" s="36">
        <f>IF('Raw Data'!N65="S","s",'Raw Data'!K65)</f>
        <v>933288</v>
      </c>
    </row>
    <row r="64" spans="1:33" x14ac:dyDescent="0.3">
      <c r="B64" s="12"/>
      <c r="C64" s="12" t="str">
        <f t="shared" si="0"/>
        <v>Injury and Poisoning</v>
      </c>
      <c r="D64" s="12" t="str">
        <f>VLOOKUP(F64,'Labels List'!$A$4:$B$14,2,FALSE)</f>
        <v>Injury and Poisoning</v>
      </c>
      <c r="E64" s="10" t="str">
        <f>'Raw Data'!A66</f>
        <v>Z Manitoba</v>
      </c>
      <c r="F64" s="10" t="str">
        <f>'Raw Data'!B66</f>
        <v>19 Injury, poisoning and certain other consequences of external causes (S00-T98)</v>
      </c>
      <c r="G64" s="35">
        <f>IF('Raw Data'!L66="s","s",'Raw Data'!E66)</f>
        <v>857572</v>
      </c>
      <c r="H64" s="36">
        <f>IF('Raw Data'!M66="s","s",'Raw Data'!H66)</f>
        <v>886161</v>
      </c>
      <c r="I64" s="36">
        <f>IF('Raw Data'!N66="S","s",'Raw Data'!K66)</f>
        <v>933288</v>
      </c>
    </row>
    <row r="65" spans="2:9" x14ac:dyDescent="0.3">
      <c r="B65" s="12"/>
      <c r="C65" s="12" t="str">
        <f t="shared" si="0"/>
        <v>Respiratory</v>
      </c>
      <c r="D65" s="12" t="str">
        <f>VLOOKUP(F65,'Labels List'!$A$4:$B$14,2,FALSE)</f>
        <v>Respiratory</v>
      </c>
      <c r="E65" s="10" t="str">
        <f>'Raw Data'!A67</f>
        <v>Z Manitoba</v>
      </c>
      <c r="F65" s="10" t="str">
        <f>'Raw Data'!B67</f>
        <v>10 Diseases of the respiratory system (J00-J99)</v>
      </c>
      <c r="G65" s="35">
        <f>IF('Raw Data'!L67="s","s",'Raw Data'!E67)</f>
        <v>857572</v>
      </c>
      <c r="H65" s="36">
        <f>IF('Raw Data'!M67="s","s",'Raw Data'!H67)</f>
        <v>886161</v>
      </c>
      <c r="I65" s="36">
        <f>IF('Raw Data'!N67="S","s",'Raw Data'!K67)</f>
        <v>933288</v>
      </c>
    </row>
    <row r="66" spans="2:9" x14ac:dyDescent="0.3">
      <c r="B66" s="12"/>
      <c r="C66" s="12" t="str">
        <f t="shared" si="0"/>
        <v>Digestive</v>
      </c>
      <c r="D66" s="12" t="str">
        <f>VLOOKUP(F66,'Labels List'!$A$4:$B$14,2,FALSE)</f>
        <v>Digestive</v>
      </c>
      <c r="E66" s="10" t="str">
        <f>'Raw Data'!A68</f>
        <v>Z Manitoba</v>
      </c>
      <c r="F66" s="10" t="str">
        <f>'Raw Data'!B68</f>
        <v>11 Diseases of the digestive system (K00-K93)</v>
      </c>
      <c r="G66" s="35">
        <f>IF('Raw Data'!L68="s","s",'Raw Data'!E68)</f>
        <v>857572</v>
      </c>
      <c r="H66" s="36">
        <f>IF('Raw Data'!M68="s","s",'Raw Data'!H68)</f>
        <v>886161</v>
      </c>
      <c r="I66" s="36">
        <f>IF('Raw Data'!N68="S","s",'Raw Data'!K68)</f>
        <v>933288</v>
      </c>
    </row>
    <row r="67" spans="2:9" x14ac:dyDescent="0.3">
      <c r="B67" s="12"/>
      <c r="C67" s="12" t="str">
        <f t="shared" si="0"/>
        <v>Ill-defined Conditions</v>
      </c>
      <c r="D67" s="12" t="str">
        <f>VLOOKUP(F67,'Labels List'!$A$4:$B$14,2,FALSE)</f>
        <v>Ill-defined Conditions</v>
      </c>
      <c r="E67" s="10" t="str">
        <f>'Raw Data'!A69</f>
        <v>Z Manitoba</v>
      </c>
      <c r="F67" s="10" t="str">
        <f>'Raw Data'!B69</f>
        <v>18 Symptoms, signs and abnormal clinical and laboratory findings, not elsewhere classified (R00-R99)</v>
      </c>
      <c r="G67" s="35">
        <f>IF('Raw Data'!L69="s","s",'Raw Data'!E69)</f>
        <v>857572</v>
      </c>
      <c r="H67" s="36">
        <f>IF('Raw Data'!M69="s","s",'Raw Data'!H69)</f>
        <v>886161</v>
      </c>
      <c r="I67" s="36">
        <f>IF('Raw Data'!N69="S","s",'Raw Data'!K69)</f>
        <v>933288</v>
      </c>
    </row>
    <row r="68" spans="2:9" x14ac:dyDescent="0.3">
      <c r="B68" s="12"/>
      <c r="C68" s="12" t="str">
        <f t="shared" si="0"/>
        <v>Musculoskeletal</v>
      </c>
      <c r="D68" s="12" t="str">
        <f>VLOOKUP(F68,'Labels List'!$A$4:$B$14,2,FALSE)</f>
        <v>Musculoskeletal</v>
      </c>
      <c r="E68" s="10" t="str">
        <f>'Raw Data'!A70</f>
        <v>Z Manitoba</v>
      </c>
      <c r="F68" s="10" t="str">
        <f>'Raw Data'!B70</f>
        <v>13 Diseases of the musculoskeletal system and connective tissue (M00-M99)</v>
      </c>
      <c r="G68" s="35">
        <f>IF('Raw Data'!L70="s","s",'Raw Data'!E70)</f>
        <v>857572</v>
      </c>
      <c r="H68" s="36">
        <f>IF('Raw Data'!M70="s","s",'Raw Data'!H70)</f>
        <v>886161</v>
      </c>
      <c r="I68" s="36">
        <f>IF('Raw Data'!N70="S","s",'Raw Data'!K70)</f>
        <v>933288</v>
      </c>
    </row>
    <row r="69" spans="2:9" x14ac:dyDescent="0.3">
      <c r="B69" s="12"/>
      <c r="C69" s="12" t="str">
        <f t="shared" si="0"/>
        <v>Cancer</v>
      </c>
      <c r="D69" s="12" t="str">
        <f>VLOOKUP(F69,'Labels List'!$A$4:$B$14,2,FALSE)</f>
        <v>Cancer</v>
      </c>
      <c r="E69" s="10" t="str">
        <f>'Raw Data'!A71</f>
        <v>Z Manitoba</v>
      </c>
      <c r="F69" s="10" t="str">
        <f>'Raw Data'!B71</f>
        <v>02 Cancer (C00-D48)</v>
      </c>
      <c r="G69" s="35">
        <f>IF('Raw Data'!L71="s","s",'Raw Data'!E71)</f>
        <v>857572</v>
      </c>
      <c r="H69" s="36">
        <f>IF('Raw Data'!M71="s","s",'Raw Data'!H71)</f>
        <v>886161</v>
      </c>
      <c r="I69" s="36">
        <f>IF('Raw Data'!N71="S","s",'Raw Data'!K71)</f>
        <v>933288</v>
      </c>
    </row>
    <row r="70" spans="2:9" x14ac:dyDescent="0.3">
      <c r="B70" s="12"/>
      <c r="C70" s="12" t="str">
        <f t="shared" si="0"/>
        <v>Pregnancy and Birth</v>
      </c>
      <c r="D70" s="12" t="str">
        <f>VLOOKUP(F70,'Labels List'!$A$4:$B$14,2,FALSE)</f>
        <v>Pregnancy and Birth</v>
      </c>
      <c r="E70" s="10" t="str">
        <f>'Raw Data'!A72</f>
        <v>Z Manitoba</v>
      </c>
      <c r="F70" s="10" t="str">
        <f>'Raw Data'!B72</f>
        <v>15 Pregnancy, childbirth and the puerperium (O00-O99)</v>
      </c>
      <c r="G70" s="35">
        <f>IF('Raw Data'!L72="s","s",'Raw Data'!E72)</f>
        <v>857572</v>
      </c>
      <c r="H70" s="36">
        <f>IF('Raw Data'!M72="s","s",'Raw Data'!H72)</f>
        <v>886161</v>
      </c>
      <c r="I70" s="36">
        <f>IF('Raw Data'!N72="S","s",'Raw Data'!K72)</f>
        <v>933288</v>
      </c>
    </row>
    <row r="71" spans="2:9" x14ac:dyDescent="0.3">
      <c r="B71" s="12"/>
      <c r="C71" s="12" t="str">
        <f t="shared" ref="C71" si="1">IF(OR(G71="s",H71="s",I71="s"),CONCATENATE(D71," (s)"),D71)</f>
        <v>All Others</v>
      </c>
      <c r="D71" s="12" t="str">
        <f>VLOOKUP(F71,'Labels List'!$A$4:$B$14,2,FALSE)</f>
        <v>All Others</v>
      </c>
      <c r="E71" s="10" t="str">
        <f>'Raw Data'!A73</f>
        <v>Z Manitoba</v>
      </c>
      <c r="F71" s="10" t="str">
        <f>'Raw Data'!B73</f>
        <v>99 All Others</v>
      </c>
      <c r="G71" s="35">
        <f>IF('Raw Data'!L73="s","s",'Raw Data'!E73)</f>
        <v>857572</v>
      </c>
      <c r="H71" s="36">
        <f>IF('Raw Data'!M73="s","s",'Raw Data'!H73)</f>
        <v>886161</v>
      </c>
      <c r="I71" s="36">
        <f>IF('Raw Data'!N73="S","s",'Raw Data'!K73)</f>
        <v>933288</v>
      </c>
    </row>
  </sheetData>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811638-D857-47A0-9107-2CF465C819F0}">
  <dimension ref="A2:N149"/>
  <sheetViews>
    <sheetView zoomScaleNormal="100" workbookViewId="0"/>
  </sheetViews>
  <sheetFormatPr defaultRowHeight="14.4" x14ac:dyDescent="0.3"/>
  <cols>
    <col min="1" max="1" width="34.6640625" customWidth="1"/>
    <col min="2" max="2" width="63.88671875" customWidth="1"/>
    <col min="3" max="3" width="10.33203125" bestFit="1" customWidth="1"/>
    <col min="4" max="4" width="10.5546875" bestFit="1" customWidth="1"/>
    <col min="5" max="5" width="12.33203125" bestFit="1" customWidth="1"/>
    <col min="6" max="6" width="10.33203125" bestFit="1" customWidth="1"/>
    <col min="7" max="7" width="10.5546875" bestFit="1" customWidth="1"/>
    <col min="8" max="8" width="12.33203125" bestFit="1" customWidth="1"/>
    <col min="9" max="9" width="10.33203125" bestFit="1" customWidth="1"/>
    <col min="10" max="10" width="10.5546875" bestFit="1" customWidth="1"/>
    <col min="11" max="11" width="12.33203125" bestFit="1" customWidth="1"/>
    <col min="12" max="14" width="12.5546875" bestFit="1" customWidth="1"/>
    <col min="15" max="15" width="11.88671875" bestFit="1" customWidth="1"/>
  </cols>
  <sheetData>
    <row r="2" spans="1:14" x14ac:dyDescent="0.3">
      <c r="B2" s="32"/>
    </row>
    <row r="4" spans="1:14" x14ac:dyDescent="0.3">
      <c r="A4" t="s">
        <v>75</v>
      </c>
    </row>
    <row r="6" spans="1:14" x14ac:dyDescent="0.3">
      <c r="A6" t="s">
        <v>61</v>
      </c>
    </row>
    <row r="7" spans="1:14" x14ac:dyDescent="0.3">
      <c r="A7" t="s">
        <v>60</v>
      </c>
      <c r="B7" t="s">
        <v>23</v>
      </c>
      <c r="C7" s="47" t="s">
        <v>62</v>
      </c>
      <c r="D7" s="48" t="s">
        <v>24</v>
      </c>
      <c r="E7" s="47" t="s">
        <v>63</v>
      </c>
      <c r="F7" s="47" t="s">
        <v>64</v>
      </c>
      <c r="G7" s="48" t="s">
        <v>25</v>
      </c>
      <c r="H7" s="47" t="s">
        <v>65</v>
      </c>
      <c r="I7" s="47" t="s">
        <v>66</v>
      </c>
      <c r="J7" s="48" t="s">
        <v>26</v>
      </c>
      <c r="K7" s="47" t="s">
        <v>67</v>
      </c>
      <c r="L7" s="47" t="s">
        <v>78</v>
      </c>
      <c r="M7" s="47" t="s">
        <v>79</v>
      </c>
      <c r="N7" s="47" t="s">
        <v>80</v>
      </c>
    </row>
    <row r="8" spans="1:14" x14ac:dyDescent="0.3">
      <c r="A8" s="2" t="s">
        <v>3</v>
      </c>
      <c r="B8" s="2" t="s">
        <v>41</v>
      </c>
      <c r="C8" s="2">
        <v>6047</v>
      </c>
      <c r="D8" s="49">
        <v>5.5467904383000004</v>
      </c>
      <c r="E8" s="2">
        <v>109018</v>
      </c>
      <c r="F8" s="2">
        <v>7873</v>
      </c>
      <c r="G8" s="49">
        <v>6.8462060210000004</v>
      </c>
      <c r="H8" s="2">
        <v>114998</v>
      </c>
      <c r="I8" s="2">
        <v>8618</v>
      </c>
      <c r="J8" s="49">
        <v>7.5968336242000003</v>
      </c>
      <c r="K8" s="2">
        <v>113442</v>
      </c>
      <c r="L8" s="2" t="str">
        <f>IF(C8="*","s"," ")</f>
        <v xml:space="preserve"> </v>
      </c>
      <c r="M8" s="2" t="str">
        <f>IF(F8="*","s"," ")</f>
        <v xml:space="preserve"> </v>
      </c>
      <c r="N8" s="2" t="str">
        <f>IF(I8="*","s"," ")</f>
        <v xml:space="preserve"> </v>
      </c>
    </row>
    <row r="9" spans="1:14" x14ac:dyDescent="0.3">
      <c r="A9" t="s">
        <v>3</v>
      </c>
      <c r="B9" t="s">
        <v>70</v>
      </c>
      <c r="C9">
        <v>19667</v>
      </c>
      <c r="D9" s="50">
        <v>18.04014016</v>
      </c>
      <c r="E9">
        <v>109018</v>
      </c>
      <c r="F9">
        <v>21105</v>
      </c>
      <c r="G9" s="50">
        <v>18.352493086999999</v>
      </c>
      <c r="H9">
        <v>114998</v>
      </c>
      <c r="I9">
        <v>20847</v>
      </c>
      <c r="J9" s="50">
        <v>18.376791663999999</v>
      </c>
      <c r="K9">
        <v>113442</v>
      </c>
      <c r="L9" t="str">
        <f t="shared" ref="L9:L72" si="0">IF(C9="*","s"," ")</f>
        <v xml:space="preserve"> </v>
      </c>
      <c r="M9" t="str">
        <f t="shared" ref="M9:M72" si="1">IF(F9="*","s"," ")</f>
        <v xml:space="preserve"> </v>
      </c>
      <c r="N9" t="str">
        <f t="shared" ref="N9:N72" si="2">IF(I9="*","s"," ")</f>
        <v xml:space="preserve"> </v>
      </c>
    </row>
    <row r="10" spans="1:14" x14ac:dyDescent="0.3">
      <c r="A10" t="s">
        <v>3</v>
      </c>
      <c r="B10" t="s">
        <v>27</v>
      </c>
      <c r="C10">
        <v>11494</v>
      </c>
      <c r="D10" s="50">
        <v>10.543213047</v>
      </c>
      <c r="E10">
        <v>109018</v>
      </c>
      <c r="F10">
        <v>13168</v>
      </c>
      <c r="G10" s="50">
        <v>11.450633924</v>
      </c>
      <c r="H10">
        <v>114998</v>
      </c>
      <c r="I10">
        <v>13458</v>
      </c>
      <c r="J10" s="50">
        <v>11.863331041</v>
      </c>
      <c r="K10">
        <v>113442</v>
      </c>
      <c r="L10" t="str">
        <f t="shared" si="0"/>
        <v xml:space="preserve"> </v>
      </c>
      <c r="M10" t="str">
        <f t="shared" si="1"/>
        <v xml:space="preserve"> </v>
      </c>
      <c r="N10" t="str">
        <f t="shared" si="2"/>
        <v xml:space="preserve"> </v>
      </c>
    </row>
    <row r="11" spans="1:14" x14ac:dyDescent="0.3">
      <c r="A11" t="s">
        <v>3</v>
      </c>
      <c r="B11" t="s">
        <v>69</v>
      </c>
      <c r="C11">
        <v>8839</v>
      </c>
      <c r="D11" s="50">
        <v>8.1078354032999993</v>
      </c>
      <c r="E11">
        <v>109018</v>
      </c>
      <c r="F11">
        <v>9795</v>
      </c>
      <c r="G11" s="50">
        <v>8.5175394354999998</v>
      </c>
      <c r="H11">
        <v>114998</v>
      </c>
      <c r="I11">
        <v>9230</v>
      </c>
      <c r="J11" s="50">
        <v>8.1363163555</v>
      </c>
      <c r="K11">
        <v>113442</v>
      </c>
      <c r="L11" t="str">
        <f t="shared" si="0"/>
        <v xml:space="preserve"> </v>
      </c>
      <c r="M11" t="str">
        <f t="shared" si="1"/>
        <v xml:space="preserve"> </v>
      </c>
      <c r="N11" t="str">
        <f t="shared" si="2"/>
        <v xml:space="preserve"> </v>
      </c>
    </row>
    <row r="12" spans="1:14" x14ac:dyDescent="0.3">
      <c r="A12" t="s">
        <v>3</v>
      </c>
      <c r="B12" t="s">
        <v>29</v>
      </c>
      <c r="C12">
        <v>9141</v>
      </c>
      <c r="D12" s="50">
        <v>8.3848538772999994</v>
      </c>
      <c r="E12">
        <v>109018</v>
      </c>
      <c r="F12">
        <v>8742</v>
      </c>
      <c r="G12" s="50">
        <v>7.6018713369000004</v>
      </c>
      <c r="H12">
        <v>114998</v>
      </c>
      <c r="I12">
        <v>7144</v>
      </c>
      <c r="J12" s="50">
        <v>6.2974912290000002</v>
      </c>
      <c r="K12">
        <v>113442</v>
      </c>
      <c r="L12" t="str">
        <f t="shared" si="0"/>
        <v xml:space="preserve"> </v>
      </c>
      <c r="M12" t="str">
        <f t="shared" si="1"/>
        <v xml:space="preserve"> </v>
      </c>
      <c r="N12" t="str">
        <f t="shared" si="2"/>
        <v xml:space="preserve"> </v>
      </c>
    </row>
    <row r="13" spans="1:14" x14ac:dyDescent="0.3">
      <c r="A13" t="s">
        <v>3</v>
      </c>
      <c r="B13" t="s">
        <v>28</v>
      </c>
      <c r="C13">
        <v>8977</v>
      </c>
      <c r="D13" s="50">
        <v>8.2344200040000004</v>
      </c>
      <c r="E13">
        <v>109018</v>
      </c>
      <c r="F13">
        <v>8259</v>
      </c>
      <c r="G13" s="50">
        <v>7.1818640324</v>
      </c>
      <c r="H13">
        <v>114998</v>
      </c>
      <c r="I13">
        <v>8795</v>
      </c>
      <c r="J13" s="50">
        <v>7.7528604926</v>
      </c>
      <c r="K13">
        <v>113442</v>
      </c>
      <c r="L13" t="str">
        <f t="shared" si="0"/>
        <v xml:space="preserve"> </v>
      </c>
      <c r="M13" t="str">
        <f t="shared" si="1"/>
        <v xml:space="preserve"> </v>
      </c>
      <c r="N13" t="str">
        <f t="shared" si="2"/>
        <v xml:space="preserve"> </v>
      </c>
    </row>
    <row r="14" spans="1:14" x14ac:dyDescent="0.3">
      <c r="A14" t="s">
        <v>3</v>
      </c>
      <c r="B14" t="s">
        <v>30</v>
      </c>
      <c r="C14">
        <v>6853</v>
      </c>
      <c r="D14" s="50">
        <v>6.2861178887999998</v>
      </c>
      <c r="E14">
        <v>109018</v>
      </c>
      <c r="F14">
        <v>6522</v>
      </c>
      <c r="G14" s="50">
        <v>5.6714029808999999</v>
      </c>
      <c r="H14">
        <v>114998</v>
      </c>
      <c r="I14">
        <v>7977</v>
      </c>
      <c r="J14" s="50">
        <v>7.0317871688000002</v>
      </c>
      <c r="K14">
        <v>113442</v>
      </c>
      <c r="L14" t="str">
        <f t="shared" si="0"/>
        <v xml:space="preserve"> </v>
      </c>
      <c r="M14" t="str">
        <f t="shared" si="1"/>
        <v xml:space="preserve"> </v>
      </c>
      <c r="N14" t="str">
        <f t="shared" si="2"/>
        <v xml:space="preserve"> </v>
      </c>
    </row>
    <row r="15" spans="1:14" x14ac:dyDescent="0.3">
      <c r="A15" t="s">
        <v>3</v>
      </c>
      <c r="B15" t="s">
        <v>71</v>
      </c>
      <c r="C15">
        <v>5368</v>
      </c>
      <c r="D15" s="50">
        <v>4.9239575116000003</v>
      </c>
      <c r="E15">
        <v>109018</v>
      </c>
      <c r="F15">
        <v>5765</v>
      </c>
      <c r="G15" s="50">
        <v>5.0131306631000001</v>
      </c>
      <c r="H15">
        <v>114998</v>
      </c>
      <c r="I15">
        <v>5003</v>
      </c>
      <c r="J15" s="50">
        <v>4.4101831773000004</v>
      </c>
      <c r="K15">
        <v>113442</v>
      </c>
      <c r="L15" t="str">
        <f t="shared" si="0"/>
        <v xml:space="preserve"> </v>
      </c>
      <c r="M15" t="str">
        <f t="shared" si="1"/>
        <v xml:space="preserve"> </v>
      </c>
      <c r="N15" t="str">
        <f t="shared" si="2"/>
        <v xml:space="preserve"> </v>
      </c>
    </row>
    <row r="16" spans="1:14" x14ac:dyDescent="0.3">
      <c r="A16" t="s">
        <v>3</v>
      </c>
      <c r="B16" t="s">
        <v>31</v>
      </c>
      <c r="C16">
        <v>8428</v>
      </c>
      <c r="D16" s="50">
        <v>7.7308334402999996</v>
      </c>
      <c r="E16">
        <v>109018</v>
      </c>
      <c r="F16">
        <v>7317</v>
      </c>
      <c r="G16" s="50">
        <v>6.3627193516</v>
      </c>
      <c r="H16">
        <v>114998</v>
      </c>
      <c r="I16">
        <v>6143</v>
      </c>
      <c r="J16" s="50">
        <v>5.4151019904000002</v>
      </c>
      <c r="K16">
        <v>113442</v>
      </c>
      <c r="L16" t="str">
        <f t="shared" si="0"/>
        <v xml:space="preserve"> </v>
      </c>
      <c r="M16" t="str">
        <f t="shared" si="1"/>
        <v xml:space="preserve"> </v>
      </c>
      <c r="N16" t="str">
        <f t="shared" si="2"/>
        <v xml:space="preserve"> </v>
      </c>
    </row>
    <row r="17" spans="1:14" x14ac:dyDescent="0.3">
      <c r="A17" t="s">
        <v>3</v>
      </c>
      <c r="B17" t="s">
        <v>68</v>
      </c>
      <c r="C17">
        <v>7657</v>
      </c>
      <c r="D17" s="50">
        <v>7.0236107799000003</v>
      </c>
      <c r="E17">
        <v>109018</v>
      </c>
      <c r="F17">
        <v>7334</v>
      </c>
      <c r="G17" s="50">
        <v>6.3775022174</v>
      </c>
      <c r="H17">
        <v>114998</v>
      </c>
      <c r="I17">
        <v>6133</v>
      </c>
      <c r="J17" s="50">
        <v>5.4062869130999998</v>
      </c>
      <c r="K17">
        <v>113442</v>
      </c>
      <c r="L17" t="str">
        <f t="shared" si="0"/>
        <v xml:space="preserve"> </v>
      </c>
      <c r="M17" t="str">
        <f t="shared" si="1"/>
        <v xml:space="preserve"> </v>
      </c>
      <c r="N17" t="str">
        <f t="shared" si="2"/>
        <v xml:space="preserve"> </v>
      </c>
    </row>
    <row r="18" spans="1:14" x14ac:dyDescent="0.3">
      <c r="A18" t="s">
        <v>3</v>
      </c>
      <c r="B18" t="s">
        <v>32</v>
      </c>
      <c r="C18">
        <v>16547</v>
      </c>
      <c r="D18" s="50">
        <v>15.178227449</v>
      </c>
      <c r="E18">
        <v>109018</v>
      </c>
      <c r="F18">
        <v>19118</v>
      </c>
      <c r="G18" s="50">
        <v>16.624636949999999</v>
      </c>
      <c r="H18">
        <v>114998</v>
      </c>
      <c r="I18">
        <v>20094</v>
      </c>
      <c r="J18" s="50">
        <v>17.713016343</v>
      </c>
      <c r="K18">
        <v>113442</v>
      </c>
      <c r="L18" t="str">
        <f t="shared" si="0"/>
        <v xml:space="preserve"> </v>
      </c>
      <c r="M18" t="str">
        <f t="shared" si="1"/>
        <v xml:space="preserve"> </v>
      </c>
      <c r="N18" t="str">
        <f t="shared" si="2"/>
        <v xml:space="preserve"> </v>
      </c>
    </row>
    <row r="19" spans="1:14" x14ac:dyDescent="0.3">
      <c r="A19" s="2" t="s">
        <v>4</v>
      </c>
      <c r="B19" s="2" t="s">
        <v>41</v>
      </c>
      <c r="C19" s="2">
        <v>64334</v>
      </c>
      <c r="D19" s="49">
        <v>15.411999195</v>
      </c>
      <c r="E19" s="2">
        <v>417428</v>
      </c>
      <c r="F19" s="2">
        <v>62593</v>
      </c>
      <c r="G19" s="49">
        <v>14.148763991999999</v>
      </c>
      <c r="H19" s="2">
        <v>442392</v>
      </c>
      <c r="I19" s="2">
        <v>68028</v>
      </c>
      <c r="J19" s="49">
        <v>14.204430375999999</v>
      </c>
      <c r="K19" s="2">
        <v>478921</v>
      </c>
      <c r="L19" s="2" t="str">
        <f t="shared" si="0"/>
        <v xml:space="preserve"> </v>
      </c>
      <c r="M19" s="2" t="str">
        <f t="shared" si="1"/>
        <v xml:space="preserve"> </v>
      </c>
      <c r="N19" s="2" t="str">
        <f t="shared" si="2"/>
        <v xml:space="preserve"> </v>
      </c>
    </row>
    <row r="20" spans="1:14" x14ac:dyDescent="0.3">
      <c r="A20" t="s">
        <v>4</v>
      </c>
      <c r="B20" t="s">
        <v>70</v>
      </c>
      <c r="C20">
        <v>28485</v>
      </c>
      <c r="D20" s="50">
        <v>6.8239313127000001</v>
      </c>
      <c r="E20">
        <v>417428</v>
      </c>
      <c r="F20">
        <v>34220</v>
      </c>
      <c r="G20" s="50">
        <v>7.7352212516999996</v>
      </c>
      <c r="H20">
        <v>442392</v>
      </c>
      <c r="I20">
        <v>41335</v>
      </c>
      <c r="J20" s="50">
        <v>8.6308597869000003</v>
      </c>
      <c r="K20">
        <v>478921</v>
      </c>
      <c r="L20" t="str">
        <f t="shared" si="0"/>
        <v xml:space="preserve"> </v>
      </c>
      <c r="M20" t="str">
        <f t="shared" si="1"/>
        <v xml:space="preserve"> </v>
      </c>
      <c r="N20" t="str">
        <f t="shared" si="2"/>
        <v xml:space="preserve"> </v>
      </c>
    </row>
    <row r="21" spans="1:14" x14ac:dyDescent="0.3">
      <c r="A21" t="s">
        <v>4</v>
      </c>
      <c r="B21" t="s">
        <v>27</v>
      </c>
      <c r="C21">
        <v>60975</v>
      </c>
      <c r="D21" s="50">
        <v>14.607309524</v>
      </c>
      <c r="E21">
        <v>417428</v>
      </c>
      <c r="F21">
        <v>56282</v>
      </c>
      <c r="G21" s="50">
        <v>12.722201125</v>
      </c>
      <c r="H21">
        <v>442392</v>
      </c>
      <c r="I21">
        <v>57108</v>
      </c>
      <c r="J21" s="50">
        <v>11.924304844</v>
      </c>
      <c r="K21">
        <v>478921</v>
      </c>
      <c r="L21" t="str">
        <f t="shared" si="0"/>
        <v xml:space="preserve"> </v>
      </c>
      <c r="M21" t="str">
        <f t="shared" si="1"/>
        <v xml:space="preserve"> </v>
      </c>
      <c r="N21" t="str">
        <f t="shared" si="2"/>
        <v xml:space="preserve"> </v>
      </c>
    </row>
    <row r="22" spans="1:14" x14ac:dyDescent="0.3">
      <c r="A22" t="s">
        <v>4</v>
      </c>
      <c r="B22" t="s">
        <v>69</v>
      </c>
      <c r="C22">
        <v>43486</v>
      </c>
      <c r="D22" s="50">
        <v>10.417604952</v>
      </c>
      <c r="E22">
        <v>417428</v>
      </c>
      <c r="F22">
        <v>49374</v>
      </c>
      <c r="G22" s="50">
        <v>11.160690067000001</v>
      </c>
      <c r="H22">
        <v>442392</v>
      </c>
      <c r="I22">
        <v>53100</v>
      </c>
      <c r="J22" s="50">
        <v>11.087423604</v>
      </c>
      <c r="K22">
        <v>478921</v>
      </c>
      <c r="L22" t="str">
        <f t="shared" si="0"/>
        <v xml:space="preserve"> </v>
      </c>
      <c r="M22" t="str">
        <f t="shared" si="1"/>
        <v xml:space="preserve"> </v>
      </c>
      <c r="N22" t="str">
        <f t="shared" si="2"/>
        <v xml:space="preserve"> </v>
      </c>
    </row>
    <row r="23" spans="1:14" x14ac:dyDescent="0.3">
      <c r="A23" t="s">
        <v>4</v>
      </c>
      <c r="B23" t="s">
        <v>29</v>
      </c>
      <c r="C23">
        <v>36735</v>
      </c>
      <c r="D23" s="50">
        <v>8.8003200552000003</v>
      </c>
      <c r="E23">
        <v>417428</v>
      </c>
      <c r="F23">
        <v>38993</v>
      </c>
      <c r="G23" s="50">
        <v>8.8141286461000004</v>
      </c>
      <c r="H23">
        <v>442392</v>
      </c>
      <c r="I23">
        <v>35877</v>
      </c>
      <c r="J23" s="50">
        <v>7.4912146261999997</v>
      </c>
      <c r="K23">
        <v>478921</v>
      </c>
      <c r="L23" t="str">
        <f t="shared" si="0"/>
        <v xml:space="preserve"> </v>
      </c>
      <c r="M23" t="str">
        <f t="shared" si="1"/>
        <v xml:space="preserve"> </v>
      </c>
      <c r="N23" t="str">
        <f t="shared" si="2"/>
        <v xml:space="preserve"> </v>
      </c>
    </row>
    <row r="24" spans="1:14" x14ac:dyDescent="0.3">
      <c r="A24" t="s">
        <v>4</v>
      </c>
      <c r="B24" t="s">
        <v>28</v>
      </c>
      <c r="C24">
        <v>34937</v>
      </c>
      <c r="D24" s="50">
        <v>8.3695870904999996</v>
      </c>
      <c r="E24">
        <v>417428</v>
      </c>
      <c r="F24">
        <v>36068</v>
      </c>
      <c r="G24" s="50">
        <v>8.1529503246000008</v>
      </c>
      <c r="H24">
        <v>442392</v>
      </c>
      <c r="I24">
        <v>35422</v>
      </c>
      <c r="J24" s="50">
        <v>7.3962093956999997</v>
      </c>
      <c r="K24">
        <v>478921</v>
      </c>
      <c r="L24" t="str">
        <f t="shared" si="0"/>
        <v xml:space="preserve"> </v>
      </c>
      <c r="M24" t="str">
        <f t="shared" si="1"/>
        <v xml:space="preserve"> </v>
      </c>
      <c r="N24" t="str">
        <f t="shared" si="2"/>
        <v xml:space="preserve"> </v>
      </c>
    </row>
    <row r="25" spans="1:14" x14ac:dyDescent="0.3">
      <c r="A25" t="s">
        <v>4</v>
      </c>
      <c r="B25" t="s">
        <v>30</v>
      </c>
      <c r="C25">
        <v>14428</v>
      </c>
      <c r="D25" s="50">
        <v>3.4564044578000002</v>
      </c>
      <c r="E25">
        <v>417428</v>
      </c>
      <c r="F25">
        <v>16973</v>
      </c>
      <c r="G25" s="50">
        <v>3.8366426156000002</v>
      </c>
      <c r="H25">
        <v>442392</v>
      </c>
      <c r="I25">
        <v>28173</v>
      </c>
      <c r="J25" s="50">
        <v>5.8825985913999999</v>
      </c>
      <c r="K25">
        <v>478921</v>
      </c>
      <c r="L25" t="str">
        <f t="shared" si="0"/>
        <v xml:space="preserve"> </v>
      </c>
      <c r="M25" t="str">
        <f t="shared" si="1"/>
        <v xml:space="preserve"> </v>
      </c>
      <c r="N25" t="str">
        <f t="shared" si="2"/>
        <v xml:space="preserve"> </v>
      </c>
    </row>
    <row r="26" spans="1:14" x14ac:dyDescent="0.3">
      <c r="A26" t="s">
        <v>4</v>
      </c>
      <c r="B26" t="s">
        <v>71</v>
      </c>
      <c r="C26">
        <v>22777</v>
      </c>
      <c r="D26" s="50">
        <v>5.4565098652000001</v>
      </c>
      <c r="E26">
        <v>417428</v>
      </c>
      <c r="F26">
        <v>23052</v>
      </c>
      <c r="G26" s="50">
        <v>5.2107633049000004</v>
      </c>
      <c r="H26">
        <v>442392</v>
      </c>
      <c r="I26">
        <v>29103</v>
      </c>
      <c r="J26" s="50">
        <v>6.0767851065</v>
      </c>
      <c r="K26">
        <v>478921</v>
      </c>
      <c r="L26" t="str">
        <f t="shared" si="0"/>
        <v xml:space="preserve"> </v>
      </c>
      <c r="M26" t="str">
        <f t="shared" si="1"/>
        <v xml:space="preserve"> </v>
      </c>
      <c r="N26" t="str">
        <f t="shared" si="2"/>
        <v xml:space="preserve"> </v>
      </c>
    </row>
    <row r="27" spans="1:14" x14ac:dyDescent="0.3">
      <c r="A27" t="s">
        <v>4</v>
      </c>
      <c r="B27" t="s">
        <v>31</v>
      </c>
      <c r="C27">
        <v>31384</v>
      </c>
      <c r="D27" s="50">
        <v>7.5184223386999998</v>
      </c>
      <c r="E27">
        <v>417428</v>
      </c>
      <c r="F27">
        <v>28316</v>
      </c>
      <c r="G27" s="50">
        <v>6.4006582398000003</v>
      </c>
      <c r="H27">
        <v>442392</v>
      </c>
      <c r="I27">
        <v>25354</v>
      </c>
      <c r="J27" s="50">
        <v>5.2939837677000003</v>
      </c>
      <c r="K27">
        <v>478921</v>
      </c>
      <c r="L27" t="str">
        <f t="shared" si="0"/>
        <v xml:space="preserve"> </v>
      </c>
      <c r="M27" t="str">
        <f t="shared" si="1"/>
        <v xml:space="preserve"> </v>
      </c>
      <c r="N27" t="str">
        <f t="shared" si="2"/>
        <v xml:space="preserve"> </v>
      </c>
    </row>
    <row r="28" spans="1:14" x14ac:dyDescent="0.3">
      <c r="A28" t="s">
        <v>4</v>
      </c>
      <c r="B28" t="s">
        <v>68</v>
      </c>
      <c r="C28">
        <v>20389</v>
      </c>
      <c r="D28" s="50">
        <v>4.8844351600999998</v>
      </c>
      <c r="E28">
        <v>417428</v>
      </c>
      <c r="F28">
        <v>22340</v>
      </c>
      <c r="G28" s="50">
        <v>5.0498200690999999</v>
      </c>
      <c r="H28">
        <v>442392</v>
      </c>
      <c r="I28">
        <v>18315</v>
      </c>
      <c r="J28" s="50">
        <v>3.8242215313000001</v>
      </c>
      <c r="K28">
        <v>478921</v>
      </c>
      <c r="L28" t="str">
        <f t="shared" si="0"/>
        <v xml:space="preserve"> </v>
      </c>
      <c r="M28" t="str">
        <f t="shared" si="1"/>
        <v xml:space="preserve"> </v>
      </c>
      <c r="N28" t="str">
        <f t="shared" si="2"/>
        <v xml:space="preserve"> </v>
      </c>
    </row>
    <row r="29" spans="1:14" x14ac:dyDescent="0.3">
      <c r="A29" t="s">
        <v>4</v>
      </c>
      <c r="B29" t="s">
        <v>32</v>
      </c>
      <c r="C29">
        <v>59498</v>
      </c>
      <c r="D29" s="50">
        <v>14.253476049</v>
      </c>
      <c r="E29">
        <v>417428</v>
      </c>
      <c r="F29">
        <v>74181</v>
      </c>
      <c r="G29" s="50">
        <v>16.768160365</v>
      </c>
      <c r="H29">
        <v>442392</v>
      </c>
      <c r="I29">
        <v>87106</v>
      </c>
      <c r="J29" s="50">
        <v>18.187968371</v>
      </c>
      <c r="K29">
        <v>478921</v>
      </c>
      <c r="L29" t="str">
        <f t="shared" si="0"/>
        <v xml:space="preserve"> </v>
      </c>
      <c r="M29" t="str">
        <f t="shared" si="1"/>
        <v xml:space="preserve"> </v>
      </c>
      <c r="N29" t="str">
        <f t="shared" si="2"/>
        <v xml:space="preserve"> </v>
      </c>
    </row>
    <row r="30" spans="1:14" x14ac:dyDescent="0.3">
      <c r="A30" s="2" t="s">
        <v>6</v>
      </c>
      <c r="B30" s="2" t="s">
        <v>41</v>
      </c>
      <c r="C30" s="2">
        <v>5601</v>
      </c>
      <c r="D30" s="49">
        <v>6.6683334523999998</v>
      </c>
      <c r="E30" s="2">
        <v>83994</v>
      </c>
      <c r="F30" s="2">
        <v>6156</v>
      </c>
      <c r="G30" s="49">
        <v>7.1114191648</v>
      </c>
      <c r="H30" s="2">
        <v>86565</v>
      </c>
      <c r="I30" s="2">
        <v>5489</v>
      </c>
      <c r="J30" s="49">
        <v>6.3541859603999997</v>
      </c>
      <c r="K30" s="2">
        <v>86384</v>
      </c>
      <c r="L30" s="2" t="str">
        <f t="shared" si="0"/>
        <v xml:space="preserve"> </v>
      </c>
      <c r="M30" s="2" t="str">
        <f t="shared" si="1"/>
        <v xml:space="preserve"> </v>
      </c>
      <c r="N30" s="2" t="str">
        <f t="shared" si="2"/>
        <v xml:space="preserve"> </v>
      </c>
    </row>
    <row r="31" spans="1:14" x14ac:dyDescent="0.3">
      <c r="A31" t="s">
        <v>6</v>
      </c>
      <c r="B31" t="s">
        <v>70</v>
      </c>
      <c r="C31">
        <v>9316</v>
      </c>
      <c r="D31" s="50">
        <v>11.091268424000001</v>
      </c>
      <c r="E31">
        <v>83994</v>
      </c>
      <c r="F31">
        <v>11489</v>
      </c>
      <c r="G31" s="50">
        <v>13.272107665</v>
      </c>
      <c r="H31">
        <v>86565</v>
      </c>
      <c r="I31">
        <v>12145</v>
      </c>
      <c r="J31" s="50">
        <v>14.059316539999999</v>
      </c>
      <c r="K31">
        <v>86384</v>
      </c>
      <c r="L31" t="str">
        <f t="shared" si="0"/>
        <v xml:space="preserve"> </v>
      </c>
      <c r="M31" t="str">
        <f t="shared" si="1"/>
        <v xml:space="preserve"> </v>
      </c>
      <c r="N31" t="str">
        <f t="shared" si="2"/>
        <v xml:space="preserve"> </v>
      </c>
    </row>
    <row r="32" spans="1:14" x14ac:dyDescent="0.3">
      <c r="A32" t="s">
        <v>6</v>
      </c>
      <c r="B32" t="s">
        <v>27</v>
      </c>
      <c r="C32">
        <v>12552</v>
      </c>
      <c r="D32" s="50">
        <v>14.943924566</v>
      </c>
      <c r="E32">
        <v>83994</v>
      </c>
      <c r="F32">
        <v>11015</v>
      </c>
      <c r="G32" s="50">
        <v>12.724542251000001</v>
      </c>
      <c r="H32">
        <v>86565</v>
      </c>
      <c r="I32">
        <v>10959</v>
      </c>
      <c r="J32" s="50">
        <v>12.686377107</v>
      </c>
      <c r="K32">
        <v>86384</v>
      </c>
      <c r="L32" t="str">
        <f t="shared" si="0"/>
        <v xml:space="preserve"> </v>
      </c>
      <c r="M32" t="str">
        <f t="shared" si="1"/>
        <v xml:space="preserve"> </v>
      </c>
      <c r="N32" t="str">
        <f t="shared" si="2"/>
        <v xml:space="preserve"> </v>
      </c>
    </row>
    <row r="33" spans="1:14" x14ac:dyDescent="0.3">
      <c r="A33" t="s">
        <v>6</v>
      </c>
      <c r="B33" t="s">
        <v>69</v>
      </c>
      <c r="C33">
        <v>6869</v>
      </c>
      <c r="D33" s="50">
        <v>8.1779650926999992</v>
      </c>
      <c r="E33">
        <v>83994</v>
      </c>
      <c r="F33">
        <v>8637</v>
      </c>
      <c r="G33" s="50">
        <v>9.9774735747999994</v>
      </c>
      <c r="H33">
        <v>86565</v>
      </c>
      <c r="I33">
        <v>7809</v>
      </c>
      <c r="J33" s="50">
        <v>9.0398684942000003</v>
      </c>
      <c r="K33">
        <v>86384</v>
      </c>
      <c r="L33" t="str">
        <f t="shared" si="0"/>
        <v xml:space="preserve"> </v>
      </c>
      <c r="M33" t="str">
        <f t="shared" si="1"/>
        <v xml:space="preserve"> </v>
      </c>
      <c r="N33" t="str">
        <f t="shared" si="2"/>
        <v xml:space="preserve"> </v>
      </c>
    </row>
    <row r="34" spans="1:14" x14ac:dyDescent="0.3">
      <c r="A34" t="s">
        <v>6</v>
      </c>
      <c r="B34" t="s">
        <v>29</v>
      </c>
      <c r="C34">
        <v>7338</v>
      </c>
      <c r="D34" s="50">
        <v>8.7363383099000007</v>
      </c>
      <c r="E34">
        <v>83994</v>
      </c>
      <c r="F34">
        <v>7873</v>
      </c>
      <c r="G34" s="50">
        <v>9.0948997862999992</v>
      </c>
      <c r="H34">
        <v>86565</v>
      </c>
      <c r="I34">
        <v>6486</v>
      </c>
      <c r="J34" s="50">
        <v>7.5083348768000002</v>
      </c>
      <c r="K34">
        <v>86384</v>
      </c>
      <c r="L34" t="str">
        <f t="shared" si="0"/>
        <v xml:space="preserve"> </v>
      </c>
      <c r="M34" t="str">
        <f t="shared" si="1"/>
        <v xml:space="preserve"> </v>
      </c>
      <c r="N34" t="str">
        <f t="shared" si="2"/>
        <v xml:space="preserve"> </v>
      </c>
    </row>
    <row r="35" spans="1:14" x14ac:dyDescent="0.3">
      <c r="A35" t="s">
        <v>6</v>
      </c>
      <c r="B35" t="s">
        <v>28</v>
      </c>
      <c r="C35">
        <v>7916</v>
      </c>
      <c r="D35" s="50">
        <v>9.4244827011000005</v>
      </c>
      <c r="E35">
        <v>83994</v>
      </c>
      <c r="F35">
        <v>7270</v>
      </c>
      <c r="G35" s="50">
        <v>8.3983134060999998</v>
      </c>
      <c r="H35">
        <v>86565</v>
      </c>
      <c r="I35">
        <v>6649</v>
      </c>
      <c r="J35" s="50">
        <v>7.6970272273000004</v>
      </c>
      <c r="K35">
        <v>86384</v>
      </c>
      <c r="L35" t="str">
        <f t="shared" si="0"/>
        <v xml:space="preserve"> </v>
      </c>
      <c r="M35" t="str">
        <f t="shared" si="1"/>
        <v xml:space="preserve"> </v>
      </c>
      <c r="N35" t="str">
        <f t="shared" si="2"/>
        <v xml:space="preserve"> </v>
      </c>
    </row>
    <row r="36" spans="1:14" x14ac:dyDescent="0.3">
      <c r="A36" t="s">
        <v>6</v>
      </c>
      <c r="B36" t="s">
        <v>30</v>
      </c>
      <c r="C36">
        <v>5094</v>
      </c>
      <c r="D36" s="50">
        <v>6.0647189084999997</v>
      </c>
      <c r="E36">
        <v>83994</v>
      </c>
      <c r="F36">
        <v>3502</v>
      </c>
      <c r="G36" s="50">
        <v>4.0455149309999996</v>
      </c>
      <c r="H36">
        <v>86565</v>
      </c>
      <c r="I36">
        <v>4389</v>
      </c>
      <c r="J36" s="50">
        <v>5.0808020004000003</v>
      </c>
      <c r="K36">
        <v>86384</v>
      </c>
      <c r="L36" t="str">
        <f t="shared" si="0"/>
        <v xml:space="preserve"> </v>
      </c>
      <c r="M36" t="str">
        <f t="shared" si="1"/>
        <v xml:space="preserve"> </v>
      </c>
      <c r="N36" t="str">
        <f t="shared" si="2"/>
        <v xml:space="preserve"> </v>
      </c>
    </row>
    <row r="37" spans="1:14" x14ac:dyDescent="0.3">
      <c r="A37" t="s">
        <v>6</v>
      </c>
      <c r="B37" t="s">
        <v>71</v>
      </c>
      <c r="C37">
        <v>4483</v>
      </c>
      <c r="D37" s="50">
        <v>5.3372859966000004</v>
      </c>
      <c r="E37">
        <v>83994</v>
      </c>
      <c r="F37">
        <v>5083</v>
      </c>
      <c r="G37" s="50">
        <v>5.8718881764999997</v>
      </c>
      <c r="H37">
        <v>86565</v>
      </c>
      <c r="I37">
        <v>5588</v>
      </c>
      <c r="J37" s="50">
        <v>6.4687905168000004</v>
      </c>
      <c r="K37">
        <v>86384</v>
      </c>
      <c r="L37" t="str">
        <f t="shared" si="0"/>
        <v xml:space="preserve"> </v>
      </c>
      <c r="M37" t="str">
        <f t="shared" si="1"/>
        <v xml:space="preserve"> </v>
      </c>
      <c r="N37" t="str">
        <f t="shared" si="2"/>
        <v xml:space="preserve"> </v>
      </c>
    </row>
    <row r="38" spans="1:14" x14ac:dyDescent="0.3">
      <c r="A38" t="s">
        <v>6</v>
      </c>
      <c r="B38" t="s">
        <v>31</v>
      </c>
      <c r="C38">
        <v>7493</v>
      </c>
      <c r="D38" s="50">
        <v>8.9208753006000006</v>
      </c>
      <c r="E38">
        <v>83994</v>
      </c>
      <c r="F38">
        <v>7234</v>
      </c>
      <c r="G38" s="50">
        <v>8.3567261595000009</v>
      </c>
      <c r="H38">
        <v>86565</v>
      </c>
      <c r="I38">
        <v>6994</v>
      </c>
      <c r="J38" s="50">
        <v>8.0964067419999992</v>
      </c>
      <c r="K38">
        <v>86384</v>
      </c>
      <c r="L38" t="str">
        <f t="shared" si="0"/>
        <v xml:space="preserve"> </v>
      </c>
      <c r="M38" t="str">
        <f t="shared" si="1"/>
        <v xml:space="preserve"> </v>
      </c>
      <c r="N38" t="str">
        <f t="shared" si="2"/>
        <v xml:space="preserve"> </v>
      </c>
    </row>
    <row r="39" spans="1:14" x14ac:dyDescent="0.3">
      <c r="A39" t="s">
        <v>6</v>
      </c>
      <c r="B39" t="s">
        <v>68</v>
      </c>
      <c r="C39">
        <v>3448</v>
      </c>
      <c r="D39" s="50">
        <v>4.1050551229999996</v>
      </c>
      <c r="E39">
        <v>83994</v>
      </c>
      <c r="F39">
        <v>3796</v>
      </c>
      <c r="G39" s="50">
        <v>4.3851441113999998</v>
      </c>
      <c r="H39">
        <v>86565</v>
      </c>
      <c r="I39">
        <v>3387</v>
      </c>
      <c r="J39" s="50">
        <v>3.9208649750000002</v>
      </c>
      <c r="K39">
        <v>86384</v>
      </c>
      <c r="L39" t="str">
        <f t="shared" si="0"/>
        <v xml:space="preserve"> </v>
      </c>
      <c r="M39" t="str">
        <f t="shared" si="1"/>
        <v xml:space="preserve"> </v>
      </c>
      <c r="N39" t="str">
        <f t="shared" si="2"/>
        <v xml:space="preserve"> </v>
      </c>
    </row>
    <row r="40" spans="1:14" x14ac:dyDescent="0.3">
      <c r="A40" t="s">
        <v>6</v>
      </c>
      <c r="B40" t="s">
        <v>32</v>
      </c>
      <c r="C40">
        <v>13884</v>
      </c>
      <c r="D40" s="50">
        <v>16.529752125000002</v>
      </c>
      <c r="E40">
        <v>83994</v>
      </c>
      <c r="F40">
        <v>14510</v>
      </c>
      <c r="G40" s="50">
        <v>16.761970773000002</v>
      </c>
      <c r="H40">
        <v>86565</v>
      </c>
      <c r="I40">
        <v>16489</v>
      </c>
      <c r="J40" s="50">
        <v>19.088025559999998</v>
      </c>
      <c r="K40">
        <v>86384</v>
      </c>
      <c r="L40" t="str">
        <f t="shared" si="0"/>
        <v xml:space="preserve"> </v>
      </c>
      <c r="M40" t="str">
        <f t="shared" si="1"/>
        <v xml:space="preserve"> </v>
      </c>
      <c r="N40" t="str">
        <f t="shared" si="2"/>
        <v xml:space="preserve"> </v>
      </c>
    </row>
    <row r="41" spans="1:14" x14ac:dyDescent="0.3">
      <c r="A41" s="2" t="s">
        <v>5</v>
      </c>
      <c r="B41" s="2" t="s">
        <v>41</v>
      </c>
      <c r="C41" s="2">
        <v>19322</v>
      </c>
      <c r="D41" s="49">
        <v>11.366016071000001</v>
      </c>
      <c r="E41" s="2">
        <v>169998</v>
      </c>
      <c r="F41" s="2">
        <v>17399</v>
      </c>
      <c r="G41" s="49">
        <v>10.738532563</v>
      </c>
      <c r="H41" s="2">
        <v>162024</v>
      </c>
      <c r="I41" s="2">
        <v>13353</v>
      </c>
      <c r="J41" s="49">
        <v>9.1005745363999999</v>
      </c>
      <c r="K41" s="2">
        <v>146727</v>
      </c>
      <c r="L41" s="2" t="str">
        <f t="shared" si="0"/>
        <v xml:space="preserve"> </v>
      </c>
      <c r="M41" s="2" t="str">
        <f t="shared" si="1"/>
        <v xml:space="preserve"> </v>
      </c>
      <c r="N41" s="2" t="str">
        <f t="shared" si="2"/>
        <v xml:space="preserve"> </v>
      </c>
    </row>
    <row r="42" spans="1:14" x14ac:dyDescent="0.3">
      <c r="A42" t="s">
        <v>5</v>
      </c>
      <c r="B42" t="s">
        <v>70</v>
      </c>
      <c r="C42">
        <v>36941</v>
      </c>
      <c r="D42" s="50">
        <v>21.73025565</v>
      </c>
      <c r="E42">
        <v>169998</v>
      </c>
      <c r="F42">
        <v>42678</v>
      </c>
      <c r="G42" s="50">
        <v>26.340542142</v>
      </c>
      <c r="H42">
        <v>162024</v>
      </c>
      <c r="I42">
        <v>24460</v>
      </c>
      <c r="J42" s="50">
        <v>16.670415125000002</v>
      </c>
      <c r="K42">
        <v>146727</v>
      </c>
      <c r="L42" t="str">
        <f t="shared" si="0"/>
        <v xml:space="preserve"> </v>
      </c>
      <c r="M42" t="str">
        <f t="shared" si="1"/>
        <v xml:space="preserve"> </v>
      </c>
      <c r="N42" t="str">
        <f t="shared" si="2"/>
        <v xml:space="preserve"> </v>
      </c>
    </row>
    <row r="43" spans="1:14" x14ac:dyDescent="0.3">
      <c r="A43" t="s">
        <v>5</v>
      </c>
      <c r="B43" t="s">
        <v>27</v>
      </c>
      <c r="C43">
        <v>17843</v>
      </c>
      <c r="D43" s="50">
        <v>10.496005835</v>
      </c>
      <c r="E43">
        <v>169998</v>
      </c>
      <c r="F43">
        <v>15555</v>
      </c>
      <c r="G43" s="50">
        <v>9.6004295660000007</v>
      </c>
      <c r="H43">
        <v>162024</v>
      </c>
      <c r="I43">
        <v>16179</v>
      </c>
      <c r="J43" s="50">
        <v>11.026600420999999</v>
      </c>
      <c r="K43">
        <v>146727</v>
      </c>
      <c r="L43" t="str">
        <f t="shared" si="0"/>
        <v xml:space="preserve"> </v>
      </c>
      <c r="M43" t="str">
        <f t="shared" si="1"/>
        <v xml:space="preserve"> </v>
      </c>
      <c r="N43" t="str">
        <f t="shared" si="2"/>
        <v xml:space="preserve"> </v>
      </c>
    </row>
    <row r="44" spans="1:14" x14ac:dyDescent="0.3">
      <c r="A44" t="s">
        <v>5</v>
      </c>
      <c r="B44" t="s">
        <v>69</v>
      </c>
      <c r="C44">
        <v>13244</v>
      </c>
      <c r="D44" s="50">
        <v>7.7906798903999999</v>
      </c>
      <c r="E44">
        <v>169998</v>
      </c>
      <c r="F44">
        <v>11198</v>
      </c>
      <c r="G44" s="50">
        <v>6.9113217794999997</v>
      </c>
      <c r="H44">
        <v>162024</v>
      </c>
      <c r="I44">
        <v>14282</v>
      </c>
      <c r="J44" s="50">
        <v>9.7337231729999996</v>
      </c>
      <c r="K44">
        <v>146727</v>
      </c>
      <c r="L44" t="str">
        <f t="shared" si="0"/>
        <v xml:space="preserve"> </v>
      </c>
      <c r="M44" t="str">
        <f t="shared" si="1"/>
        <v xml:space="preserve"> </v>
      </c>
      <c r="N44" t="str">
        <f t="shared" si="2"/>
        <v xml:space="preserve"> </v>
      </c>
    </row>
    <row r="45" spans="1:14" x14ac:dyDescent="0.3">
      <c r="A45" t="s">
        <v>5</v>
      </c>
      <c r="B45" t="s">
        <v>29</v>
      </c>
      <c r="C45">
        <v>14968</v>
      </c>
      <c r="D45" s="50">
        <v>8.8048094683000002</v>
      </c>
      <c r="E45">
        <v>169998</v>
      </c>
      <c r="F45">
        <v>12576</v>
      </c>
      <c r="G45" s="50">
        <v>7.7618130647000001</v>
      </c>
      <c r="H45">
        <v>162024</v>
      </c>
      <c r="I45">
        <v>11869</v>
      </c>
      <c r="J45" s="50">
        <v>8.0891724085999996</v>
      </c>
      <c r="K45">
        <v>146727</v>
      </c>
      <c r="L45" t="str">
        <f t="shared" si="0"/>
        <v xml:space="preserve"> </v>
      </c>
      <c r="M45" t="str">
        <f t="shared" si="1"/>
        <v xml:space="preserve"> </v>
      </c>
      <c r="N45" t="str">
        <f t="shared" si="2"/>
        <v xml:space="preserve"> </v>
      </c>
    </row>
    <row r="46" spans="1:14" x14ac:dyDescent="0.3">
      <c r="A46" t="s">
        <v>5</v>
      </c>
      <c r="B46" t="s">
        <v>28</v>
      </c>
      <c r="C46">
        <v>12088</v>
      </c>
      <c r="D46" s="50">
        <v>7.1106718902999999</v>
      </c>
      <c r="E46">
        <v>169998</v>
      </c>
      <c r="F46">
        <v>10828</v>
      </c>
      <c r="G46" s="50">
        <v>6.6829605490999997</v>
      </c>
      <c r="H46">
        <v>162024</v>
      </c>
      <c r="I46">
        <v>11326</v>
      </c>
      <c r="J46" s="50">
        <v>7.7190973713000002</v>
      </c>
      <c r="K46">
        <v>146727</v>
      </c>
      <c r="L46" t="str">
        <f t="shared" si="0"/>
        <v xml:space="preserve"> </v>
      </c>
      <c r="M46" t="str">
        <f t="shared" si="1"/>
        <v xml:space="preserve"> </v>
      </c>
      <c r="N46" t="str">
        <f t="shared" si="2"/>
        <v xml:space="preserve"> </v>
      </c>
    </row>
    <row r="47" spans="1:14" x14ac:dyDescent="0.3">
      <c r="A47" t="s">
        <v>5</v>
      </c>
      <c r="B47" t="s">
        <v>30</v>
      </c>
      <c r="C47">
        <v>8126</v>
      </c>
      <c r="D47" s="50">
        <v>4.7800562360000001</v>
      </c>
      <c r="E47">
        <v>169998</v>
      </c>
      <c r="F47">
        <v>6754</v>
      </c>
      <c r="G47" s="50">
        <v>4.1685182442000004</v>
      </c>
      <c r="H47">
        <v>162024</v>
      </c>
      <c r="I47">
        <v>8480</v>
      </c>
      <c r="J47" s="50">
        <v>5.7794407301000001</v>
      </c>
      <c r="K47">
        <v>146727</v>
      </c>
      <c r="L47" t="str">
        <f t="shared" si="0"/>
        <v xml:space="preserve"> </v>
      </c>
      <c r="M47" t="str">
        <f t="shared" si="1"/>
        <v xml:space="preserve"> </v>
      </c>
      <c r="N47" t="str">
        <f t="shared" si="2"/>
        <v xml:space="preserve"> </v>
      </c>
    </row>
    <row r="48" spans="1:14" x14ac:dyDescent="0.3">
      <c r="A48" t="s">
        <v>5</v>
      </c>
      <c r="B48" t="s">
        <v>71</v>
      </c>
      <c r="C48">
        <v>7228</v>
      </c>
      <c r="D48" s="50">
        <v>4.2518147272000002</v>
      </c>
      <c r="E48">
        <v>169998</v>
      </c>
      <c r="F48">
        <v>6814</v>
      </c>
      <c r="G48" s="50">
        <v>4.2055497950999996</v>
      </c>
      <c r="H48">
        <v>162024</v>
      </c>
      <c r="I48">
        <v>7294</v>
      </c>
      <c r="J48" s="50">
        <v>4.9711368731999999</v>
      </c>
      <c r="K48">
        <v>146727</v>
      </c>
      <c r="L48" t="str">
        <f t="shared" si="0"/>
        <v xml:space="preserve"> </v>
      </c>
      <c r="M48" t="str">
        <f t="shared" si="1"/>
        <v xml:space="preserve"> </v>
      </c>
      <c r="N48" t="str">
        <f t="shared" si="2"/>
        <v xml:space="preserve"> </v>
      </c>
    </row>
    <row r="49" spans="1:14" x14ac:dyDescent="0.3">
      <c r="A49" t="s">
        <v>5</v>
      </c>
      <c r="B49" t="s">
        <v>31</v>
      </c>
      <c r="C49">
        <v>8166</v>
      </c>
      <c r="D49" s="50">
        <v>4.8035859245000001</v>
      </c>
      <c r="E49">
        <v>169998</v>
      </c>
      <c r="F49">
        <v>7932</v>
      </c>
      <c r="G49" s="50">
        <v>4.8955710264999999</v>
      </c>
      <c r="H49">
        <v>162024</v>
      </c>
      <c r="I49">
        <v>6428</v>
      </c>
      <c r="J49" s="50">
        <v>4.3809251193999996</v>
      </c>
      <c r="K49">
        <v>146727</v>
      </c>
      <c r="L49" t="str">
        <f t="shared" si="0"/>
        <v xml:space="preserve"> </v>
      </c>
      <c r="M49" t="str">
        <f t="shared" si="1"/>
        <v xml:space="preserve"> </v>
      </c>
      <c r="N49" t="str">
        <f t="shared" si="2"/>
        <v xml:space="preserve"> </v>
      </c>
    </row>
    <row r="50" spans="1:14" x14ac:dyDescent="0.3">
      <c r="A50" t="s">
        <v>5</v>
      </c>
      <c r="B50" t="s">
        <v>68</v>
      </c>
      <c r="C50">
        <v>5720</v>
      </c>
      <c r="D50" s="50">
        <v>3.3647454676000002</v>
      </c>
      <c r="E50">
        <v>169998</v>
      </c>
      <c r="F50">
        <v>5327</v>
      </c>
      <c r="G50" s="50">
        <v>3.2877845256999998</v>
      </c>
      <c r="H50">
        <v>162024</v>
      </c>
      <c r="I50">
        <v>4363</v>
      </c>
      <c r="J50" s="50">
        <v>2.9735495170999999</v>
      </c>
      <c r="K50">
        <v>146727</v>
      </c>
      <c r="L50" t="str">
        <f t="shared" si="0"/>
        <v xml:space="preserve"> </v>
      </c>
      <c r="M50" t="str">
        <f t="shared" si="1"/>
        <v xml:space="preserve"> </v>
      </c>
      <c r="N50" t="str">
        <f t="shared" si="2"/>
        <v xml:space="preserve"> </v>
      </c>
    </row>
    <row r="51" spans="1:14" x14ac:dyDescent="0.3">
      <c r="A51" t="s">
        <v>5</v>
      </c>
      <c r="B51" t="s">
        <v>32</v>
      </c>
      <c r="C51">
        <v>26352</v>
      </c>
      <c r="D51" s="50">
        <v>15.50135884</v>
      </c>
      <c r="E51">
        <v>169998</v>
      </c>
      <c r="F51">
        <v>24963</v>
      </c>
      <c r="G51" s="50">
        <v>15.406976744</v>
      </c>
      <c r="H51">
        <v>162024</v>
      </c>
      <c r="I51">
        <v>28693</v>
      </c>
      <c r="J51" s="50">
        <v>19.555364725</v>
      </c>
      <c r="K51">
        <v>146727</v>
      </c>
      <c r="L51" t="str">
        <f t="shared" si="0"/>
        <v xml:space="preserve"> </v>
      </c>
      <c r="M51" t="str">
        <f t="shared" si="1"/>
        <v xml:space="preserve"> </v>
      </c>
      <c r="N51" t="str">
        <f t="shared" si="2"/>
        <v xml:space="preserve"> </v>
      </c>
    </row>
    <row r="52" spans="1:14" x14ac:dyDescent="0.3">
      <c r="A52" s="2" t="s">
        <v>7</v>
      </c>
      <c r="B52" s="2" t="s">
        <v>41</v>
      </c>
      <c r="C52" s="2">
        <v>5522</v>
      </c>
      <c r="D52" s="49">
        <v>10.641537068</v>
      </c>
      <c r="E52" s="2">
        <v>51891</v>
      </c>
      <c r="F52" s="2">
        <v>4706</v>
      </c>
      <c r="G52" s="49">
        <v>8.9369136693000009</v>
      </c>
      <c r="H52" s="2">
        <v>52658</v>
      </c>
      <c r="I52" s="2">
        <v>5817</v>
      </c>
      <c r="J52" s="49">
        <v>8.5535312540999993</v>
      </c>
      <c r="K52" s="2">
        <v>68007</v>
      </c>
      <c r="L52" s="2" t="str">
        <f t="shared" si="0"/>
        <v xml:space="preserve"> </v>
      </c>
      <c r="M52" s="2" t="str">
        <f t="shared" si="1"/>
        <v xml:space="preserve"> </v>
      </c>
      <c r="N52" s="2" t="str">
        <f t="shared" si="2"/>
        <v xml:space="preserve"> </v>
      </c>
    </row>
    <row r="53" spans="1:14" x14ac:dyDescent="0.3">
      <c r="A53" t="s">
        <v>7</v>
      </c>
      <c r="B53" t="s">
        <v>70</v>
      </c>
      <c r="C53">
        <v>4007</v>
      </c>
      <c r="D53" s="50">
        <v>7.7219556377999998</v>
      </c>
      <c r="E53">
        <v>51891</v>
      </c>
      <c r="F53">
        <v>3416</v>
      </c>
      <c r="G53" s="50">
        <v>6.4871434539999999</v>
      </c>
      <c r="H53">
        <v>52658</v>
      </c>
      <c r="I53">
        <v>8532</v>
      </c>
      <c r="J53" s="50">
        <v>12.545767347</v>
      </c>
      <c r="K53">
        <v>68007</v>
      </c>
      <c r="L53" t="str">
        <f t="shared" si="0"/>
        <v xml:space="preserve"> </v>
      </c>
      <c r="M53" t="str">
        <f t="shared" si="1"/>
        <v xml:space="preserve"> </v>
      </c>
      <c r="N53" t="str">
        <f t="shared" si="2"/>
        <v xml:space="preserve"> </v>
      </c>
    </row>
    <row r="54" spans="1:14" x14ac:dyDescent="0.3">
      <c r="A54" t="s">
        <v>7</v>
      </c>
      <c r="B54" t="s">
        <v>27</v>
      </c>
      <c r="C54">
        <v>4142</v>
      </c>
      <c r="D54" s="50">
        <v>7.9821163593</v>
      </c>
      <c r="E54">
        <v>51891</v>
      </c>
      <c r="F54">
        <v>4830</v>
      </c>
      <c r="G54" s="50">
        <v>9.1723954575000004</v>
      </c>
      <c r="H54">
        <v>52658</v>
      </c>
      <c r="I54">
        <v>5136</v>
      </c>
      <c r="J54" s="50">
        <v>7.5521637477999999</v>
      </c>
      <c r="K54">
        <v>68007</v>
      </c>
      <c r="L54" t="str">
        <f t="shared" si="0"/>
        <v xml:space="preserve"> </v>
      </c>
      <c r="M54" t="str">
        <f t="shared" si="1"/>
        <v xml:space="preserve"> </v>
      </c>
      <c r="N54" t="str">
        <f t="shared" si="2"/>
        <v xml:space="preserve"> </v>
      </c>
    </row>
    <row r="55" spans="1:14" x14ac:dyDescent="0.3">
      <c r="A55" t="s">
        <v>7</v>
      </c>
      <c r="B55" t="s">
        <v>69</v>
      </c>
      <c r="C55">
        <v>3944</v>
      </c>
      <c r="D55" s="50">
        <v>7.6005473010999998</v>
      </c>
      <c r="E55">
        <v>51891</v>
      </c>
      <c r="F55">
        <v>5259</v>
      </c>
      <c r="G55" s="50">
        <v>9.9870864826000005</v>
      </c>
      <c r="H55">
        <v>52658</v>
      </c>
      <c r="I55">
        <v>7627</v>
      </c>
      <c r="J55" s="50">
        <v>11.215021983</v>
      </c>
      <c r="K55">
        <v>68007</v>
      </c>
      <c r="L55" t="str">
        <f t="shared" si="0"/>
        <v xml:space="preserve"> </v>
      </c>
      <c r="M55" t="str">
        <f t="shared" si="1"/>
        <v xml:space="preserve"> </v>
      </c>
      <c r="N55" t="str">
        <f t="shared" si="2"/>
        <v xml:space="preserve"> </v>
      </c>
    </row>
    <row r="56" spans="1:14" x14ac:dyDescent="0.3">
      <c r="A56" t="s">
        <v>7</v>
      </c>
      <c r="B56" t="s">
        <v>29</v>
      </c>
      <c r="C56">
        <v>4485</v>
      </c>
      <c r="D56" s="50">
        <v>8.6431173036000004</v>
      </c>
      <c r="E56">
        <v>51891</v>
      </c>
      <c r="F56">
        <v>4704</v>
      </c>
      <c r="G56" s="50">
        <v>8.9331155760000005</v>
      </c>
      <c r="H56">
        <v>52658</v>
      </c>
      <c r="I56">
        <v>6241</v>
      </c>
      <c r="J56" s="50">
        <v>9.1769964857000002</v>
      </c>
      <c r="K56">
        <v>68007</v>
      </c>
      <c r="L56" t="str">
        <f t="shared" si="0"/>
        <v xml:space="preserve"> </v>
      </c>
      <c r="M56" t="str">
        <f t="shared" si="1"/>
        <v xml:space="preserve"> </v>
      </c>
      <c r="N56" t="str">
        <f t="shared" si="2"/>
        <v xml:space="preserve"> </v>
      </c>
    </row>
    <row r="57" spans="1:14" x14ac:dyDescent="0.3">
      <c r="A57" t="s">
        <v>7</v>
      </c>
      <c r="B57" t="s">
        <v>28</v>
      </c>
      <c r="C57">
        <v>4416</v>
      </c>
      <c r="D57" s="50">
        <v>8.5101462680999997</v>
      </c>
      <c r="E57">
        <v>51891</v>
      </c>
      <c r="F57">
        <v>5909</v>
      </c>
      <c r="G57" s="50">
        <v>11.221466824</v>
      </c>
      <c r="H57">
        <v>52658</v>
      </c>
      <c r="I57">
        <v>5843</v>
      </c>
      <c r="J57" s="50">
        <v>8.5917626127000002</v>
      </c>
      <c r="K57">
        <v>68007</v>
      </c>
      <c r="L57" t="str">
        <f t="shared" si="0"/>
        <v xml:space="preserve"> </v>
      </c>
      <c r="M57" t="str">
        <f t="shared" si="1"/>
        <v xml:space="preserve"> </v>
      </c>
      <c r="N57" t="str">
        <f t="shared" si="2"/>
        <v xml:space="preserve"> </v>
      </c>
    </row>
    <row r="58" spans="1:14" x14ac:dyDescent="0.3">
      <c r="A58" t="s">
        <v>7</v>
      </c>
      <c r="B58" t="s">
        <v>30</v>
      </c>
      <c r="C58">
        <v>1561</v>
      </c>
      <c r="D58" s="50">
        <v>3.0082287873000002</v>
      </c>
      <c r="E58">
        <v>51891</v>
      </c>
      <c r="F58">
        <v>1778</v>
      </c>
      <c r="G58" s="50">
        <v>3.3765049944999999</v>
      </c>
      <c r="H58">
        <v>52658</v>
      </c>
      <c r="I58">
        <v>2787</v>
      </c>
      <c r="J58" s="50">
        <v>4.0981075477999998</v>
      </c>
      <c r="K58">
        <v>68007</v>
      </c>
      <c r="L58" t="str">
        <f t="shared" si="0"/>
        <v xml:space="preserve"> </v>
      </c>
      <c r="M58" t="str">
        <f t="shared" si="1"/>
        <v xml:space="preserve"> </v>
      </c>
      <c r="N58" t="str">
        <f t="shared" si="2"/>
        <v xml:space="preserve"> </v>
      </c>
    </row>
    <row r="59" spans="1:14" x14ac:dyDescent="0.3">
      <c r="A59" t="s">
        <v>7</v>
      </c>
      <c r="B59" t="s">
        <v>71</v>
      </c>
      <c r="C59">
        <v>2138</v>
      </c>
      <c r="D59" s="50">
        <v>4.1201749822</v>
      </c>
      <c r="E59">
        <v>51891</v>
      </c>
      <c r="F59">
        <v>1987</v>
      </c>
      <c r="G59" s="50">
        <v>3.7734057502999998</v>
      </c>
      <c r="H59">
        <v>52658</v>
      </c>
      <c r="I59">
        <v>3022</v>
      </c>
      <c r="J59" s="50">
        <v>4.4436602114000001</v>
      </c>
      <c r="K59">
        <v>68007</v>
      </c>
      <c r="L59" t="str">
        <f t="shared" si="0"/>
        <v xml:space="preserve"> </v>
      </c>
      <c r="M59" t="str">
        <f t="shared" si="1"/>
        <v xml:space="preserve"> </v>
      </c>
      <c r="N59" t="str">
        <f t="shared" si="2"/>
        <v xml:space="preserve"> </v>
      </c>
    </row>
    <row r="60" spans="1:14" x14ac:dyDescent="0.3">
      <c r="A60" t="s">
        <v>7</v>
      </c>
      <c r="B60" t="s">
        <v>31</v>
      </c>
      <c r="C60">
        <v>3011</v>
      </c>
      <c r="D60" s="50">
        <v>5.802547648</v>
      </c>
      <c r="E60">
        <v>51891</v>
      </c>
      <c r="F60">
        <v>2345</v>
      </c>
      <c r="G60" s="50">
        <v>4.4532644611999999</v>
      </c>
      <c r="H60">
        <v>52658</v>
      </c>
      <c r="I60">
        <v>2455</v>
      </c>
      <c r="J60" s="50">
        <v>3.6099225079999999</v>
      </c>
      <c r="K60">
        <v>68007</v>
      </c>
      <c r="L60" t="str">
        <f t="shared" si="0"/>
        <v xml:space="preserve"> </v>
      </c>
      <c r="M60" t="str">
        <f t="shared" si="1"/>
        <v xml:space="preserve"> </v>
      </c>
      <c r="N60" t="str">
        <f t="shared" si="2"/>
        <v xml:space="preserve"> </v>
      </c>
    </row>
    <row r="61" spans="1:14" x14ac:dyDescent="0.3">
      <c r="A61" t="s">
        <v>7</v>
      </c>
      <c r="B61" t="s">
        <v>68</v>
      </c>
      <c r="C61">
        <v>6466</v>
      </c>
      <c r="D61" s="50">
        <v>12.460735002</v>
      </c>
      <c r="E61">
        <v>51891</v>
      </c>
      <c r="F61">
        <v>6373</v>
      </c>
      <c r="G61" s="50">
        <v>12.102624483</v>
      </c>
      <c r="H61">
        <v>52658</v>
      </c>
      <c r="I61">
        <v>4650</v>
      </c>
      <c r="J61" s="50">
        <v>6.8375314306000003</v>
      </c>
      <c r="K61">
        <v>68007</v>
      </c>
      <c r="L61" t="str">
        <f t="shared" si="0"/>
        <v xml:space="preserve"> </v>
      </c>
      <c r="M61" t="str">
        <f t="shared" si="1"/>
        <v xml:space="preserve"> </v>
      </c>
      <c r="N61" t="str">
        <f t="shared" si="2"/>
        <v xml:space="preserve"> </v>
      </c>
    </row>
    <row r="62" spans="1:14" x14ac:dyDescent="0.3">
      <c r="A62" t="s">
        <v>7</v>
      </c>
      <c r="B62" t="s">
        <v>32</v>
      </c>
      <c r="C62">
        <v>12199</v>
      </c>
      <c r="D62" s="50">
        <v>23.508893642</v>
      </c>
      <c r="E62">
        <v>51891</v>
      </c>
      <c r="F62">
        <v>11351</v>
      </c>
      <c r="G62" s="50">
        <v>21.556078847999999</v>
      </c>
      <c r="H62">
        <v>52658</v>
      </c>
      <c r="I62">
        <v>15897</v>
      </c>
      <c r="J62" s="50">
        <v>23.375534870999999</v>
      </c>
      <c r="K62">
        <v>68007</v>
      </c>
      <c r="L62" t="str">
        <f t="shared" si="0"/>
        <v xml:space="preserve"> </v>
      </c>
      <c r="M62" t="str">
        <f t="shared" si="1"/>
        <v xml:space="preserve"> </v>
      </c>
      <c r="N62" t="str">
        <f t="shared" si="2"/>
        <v xml:space="preserve"> </v>
      </c>
    </row>
    <row r="63" spans="1:14" x14ac:dyDescent="0.3">
      <c r="A63" s="2" t="s">
        <v>1</v>
      </c>
      <c r="B63" s="2" t="s">
        <v>41</v>
      </c>
      <c r="C63" s="2">
        <v>111862</v>
      </c>
      <c r="D63" s="49">
        <v>13.044035953</v>
      </c>
      <c r="E63" s="2">
        <v>857572</v>
      </c>
      <c r="F63" s="2">
        <v>110560</v>
      </c>
      <c r="G63" s="49">
        <v>12.476288169</v>
      </c>
      <c r="H63" s="2">
        <v>886161</v>
      </c>
      <c r="I63" s="2">
        <v>114361</v>
      </c>
      <c r="J63" s="49">
        <v>12.253559459</v>
      </c>
      <c r="K63" s="2">
        <v>933288</v>
      </c>
      <c r="L63" s="2" t="str">
        <f t="shared" si="0"/>
        <v xml:space="preserve"> </v>
      </c>
      <c r="M63" s="2" t="str">
        <f t="shared" si="1"/>
        <v xml:space="preserve"> </v>
      </c>
      <c r="N63" s="2" t="str">
        <f t="shared" si="2"/>
        <v xml:space="preserve"> </v>
      </c>
    </row>
    <row r="64" spans="1:14" x14ac:dyDescent="0.3">
      <c r="A64" t="s">
        <v>1</v>
      </c>
      <c r="B64" t="s">
        <v>70</v>
      </c>
      <c r="C64">
        <v>101328</v>
      </c>
      <c r="D64" s="50">
        <v>11.815684280999999</v>
      </c>
      <c r="E64">
        <v>857572</v>
      </c>
      <c r="F64">
        <v>115000</v>
      </c>
      <c r="G64" s="50">
        <v>12.977325791</v>
      </c>
      <c r="H64">
        <v>886161</v>
      </c>
      <c r="I64">
        <v>111426</v>
      </c>
      <c r="J64" s="50">
        <v>11.939079897999999</v>
      </c>
      <c r="K64">
        <v>933288</v>
      </c>
      <c r="L64" t="str">
        <f t="shared" si="0"/>
        <v xml:space="preserve"> </v>
      </c>
      <c r="M64" t="str">
        <f t="shared" si="1"/>
        <v xml:space="preserve"> </v>
      </c>
      <c r="N64" t="str">
        <f t="shared" si="2"/>
        <v xml:space="preserve"> </v>
      </c>
    </row>
    <row r="65" spans="1:14" x14ac:dyDescent="0.3">
      <c r="A65" t="s">
        <v>1</v>
      </c>
      <c r="B65" t="s">
        <v>27</v>
      </c>
      <c r="C65">
        <v>108026</v>
      </c>
      <c r="D65" s="50">
        <v>12.596726572</v>
      </c>
      <c r="E65">
        <v>857572</v>
      </c>
      <c r="F65">
        <v>102285</v>
      </c>
      <c r="G65" s="50">
        <v>11.542484943</v>
      </c>
      <c r="H65">
        <v>886161</v>
      </c>
      <c r="I65">
        <v>105098</v>
      </c>
      <c r="J65" s="50">
        <v>11.261046965</v>
      </c>
      <c r="K65">
        <v>933288</v>
      </c>
      <c r="L65" t="str">
        <f t="shared" si="0"/>
        <v xml:space="preserve"> </v>
      </c>
      <c r="M65" t="str">
        <f t="shared" si="1"/>
        <v xml:space="preserve"> </v>
      </c>
      <c r="N65" t="str">
        <f t="shared" si="2"/>
        <v xml:space="preserve"> </v>
      </c>
    </row>
    <row r="66" spans="1:14" x14ac:dyDescent="0.3">
      <c r="A66" t="s">
        <v>1</v>
      </c>
      <c r="B66" t="s">
        <v>69</v>
      </c>
      <c r="C66">
        <v>78662</v>
      </c>
      <c r="D66" s="50">
        <v>9.1726408977999991</v>
      </c>
      <c r="E66">
        <v>857572</v>
      </c>
      <c r="F66">
        <v>86526</v>
      </c>
      <c r="G66" s="50">
        <v>9.7641399249000003</v>
      </c>
      <c r="H66">
        <v>886161</v>
      </c>
      <c r="I66">
        <v>94653</v>
      </c>
      <c r="J66" s="50">
        <v>10.141885462999999</v>
      </c>
      <c r="K66">
        <v>933288</v>
      </c>
      <c r="L66" t="str">
        <f t="shared" si="0"/>
        <v xml:space="preserve"> </v>
      </c>
      <c r="M66" t="str">
        <f t="shared" si="1"/>
        <v xml:space="preserve"> </v>
      </c>
      <c r="N66" t="str">
        <f t="shared" si="2"/>
        <v xml:space="preserve"> </v>
      </c>
    </row>
    <row r="67" spans="1:14" x14ac:dyDescent="0.3">
      <c r="A67" t="s">
        <v>1</v>
      </c>
      <c r="B67" t="s">
        <v>29</v>
      </c>
      <c r="C67">
        <v>74681</v>
      </c>
      <c r="D67" s="50">
        <v>8.7084233160999993</v>
      </c>
      <c r="E67">
        <v>857572</v>
      </c>
      <c r="F67">
        <v>74890</v>
      </c>
      <c r="G67" s="50">
        <v>8.4510602474999992</v>
      </c>
      <c r="H67">
        <v>886161</v>
      </c>
      <c r="I67">
        <v>69737</v>
      </c>
      <c r="J67" s="50">
        <v>7.4721843632000002</v>
      </c>
      <c r="K67">
        <v>933288</v>
      </c>
      <c r="L67" t="str">
        <f t="shared" si="0"/>
        <v xml:space="preserve"> </v>
      </c>
      <c r="M67" t="str">
        <f t="shared" si="1"/>
        <v xml:space="preserve"> </v>
      </c>
      <c r="N67" t="str">
        <f t="shared" si="2"/>
        <v xml:space="preserve"> </v>
      </c>
    </row>
    <row r="68" spans="1:14" x14ac:dyDescent="0.3">
      <c r="A68" t="s">
        <v>1</v>
      </c>
      <c r="B68" t="s">
        <v>28</v>
      </c>
      <c r="C68">
        <v>69250</v>
      </c>
      <c r="D68" s="50">
        <v>8.0751237214000007</v>
      </c>
      <c r="E68">
        <v>857572</v>
      </c>
      <c r="F68">
        <v>69191</v>
      </c>
      <c r="G68" s="50">
        <v>7.8079491199</v>
      </c>
      <c r="H68">
        <v>886161</v>
      </c>
      <c r="I68">
        <v>69257</v>
      </c>
      <c r="J68" s="50">
        <v>7.4207532936999998</v>
      </c>
      <c r="K68">
        <v>933288</v>
      </c>
      <c r="L68" t="str">
        <f t="shared" si="0"/>
        <v xml:space="preserve"> </v>
      </c>
      <c r="M68" t="str">
        <f t="shared" si="1"/>
        <v xml:space="preserve"> </v>
      </c>
      <c r="N68" t="str">
        <f t="shared" si="2"/>
        <v xml:space="preserve"> </v>
      </c>
    </row>
    <row r="69" spans="1:14" x14ac:dyDescent="0.3">
      <c r="A69" t="s">
        <v>1</v>
      </c>
      <c r="B69" t="s">
        <v>30</v>
      </c>
      <c r="C69">
        <v>36863</v>
      </c>
      <c r="D69" s="50">
        <v>4.2985312020000004</v>
      </c>
      <c r="E69">
        <v>857572</v>
      </c>
      <c r="F69">
        <v>36246</v>
      </c>
      <c r="G69" s="50">
        <v>4.0902273965999996</v>
      </c>
      <c r="H69">
        <v>886161</v>
      </c>
      <c r="I69">
        <v>55129</v>
      </c>
      <c r="J69" s="50">
        <v>5.9069654812000003</v>
      </c>
      <c r="K69">
        <v>933288</v>
      </c>
      <c r="L69" t="str">
        <f t="shared" si="0"/>
        <v xml:space="preserve"> </v>
      </c>
      <c r="M69" t="str">
        <f t="shared" si="1"/>
        <v xml:space="preserve"> </v>
      </c>
      <c r="N69" t="str">
        <f t="shared" si="2"/>
        <v xml:space="preserve"> </v>
      </c>
    </row>
    <row r="70" spans="1:14" x14ac:dyDescent="0.3">
      <c r="A70" t="s">
        <v>1</v>
      </c>
      <c r="B70" t="s">
        <v>71</v>
      </c>
      <c r="C70">
        <v>42212</v>
      </c>
      <c r="D70" s="50">
        <v>4.9222689174000003</v>
      </c>
      <c r="E70">
        <v>857572</v>
      </c>
      <c r="F70">
        <v>43359</v>
      </c>
      <c r="G70" s="50">
        <v>4.8929032082999999</v>
      </c>
      <c r="H70">
        <v>886161</v>
      </c>
      <c r="I70">
        <v>53747</v>
      </c>
      <c r="J70" s="50">
        <v>5.7588868601999996</v>
      </c>
      <c r="K70">
        <v>933288</v>
      </c>
      <c r="L70" t="str">
        <f t="shared" si="0"/>
        <v xml:space="preserve"> </v>
      </c>
      <c r="M70" t="str">
        <f t="shared" si="1"/>
        <v xml:space="preserve"> </v>
      </c>
      <c r="N70" t="str">
        <f t="shared" si="2"/>
        <v xml:space="preserve"> </v>
      </c>
    </row>
    <row r="71" spans="1:14" x14ac:dyDescent="0.3">
      <c r="A71" t="s">
        <v>1</v>
      </c>
      <c r="B71" t="s">
        <v>31</v>
      </c>
      <c r="C71">
        <v>59033</v>
      </c>
      <c r="D71" s="50">
        <v>6.8837368757000004</v>
      </c>
      <c r="E71">
        <v>857572</v>
      </c>
      <c r="F71">
        <v>53696</v>
      </c>
      <c r="G71" s="50">
        <v>6.0593955274000004</v>
      </c>
      <c r="H71">
        <v>886161</v>
      </c>
      <c r="I71">
        <v>47917</v>
      </c>
      <c r="J71" s="50">
        <v>5.1342136617999996</v>
      </c>
      <c r="K71">
        <v>933288</v>
      </c>
      <c r="L71" t="str">
        <f t="shared" si="0"/>
        <v xml:space="preserve"> </v>
      </c>
      <c r="M71" t="str">
        <f t="shared" si="1"/>
        <v xml:space="preserve"> </v>
      </c>
      <c r="N71" t="str">
        <f t="shared" si="2"/>
        <v xml:space="preserve"> </v>
      </c>
    </row>
    <row r="72" spans="1:14" x14ac:dyDescent="0.3">
      <c r="A72" t="s">
        <v>1</v>
      </c>
      <c r="B72" t="s">
        <v>68</v>
      </c>
      <c r="C72">
        <v>43738</v>
      </c>
      <c r="D72" s="50">
        <v>5.1002131599</v>
      </c>
      <c r="E72">
        <v>857572</v>
      </c>
      <c r="F72">
        <v>45210</v>
      </c>
      <c r="G72" s="50">
        <v>5.1017817303999999</v>
      </c>
      <c r="H72">
        <v>886161</v>
      </c>
      <c r="I72">
        <v>36908</v>
      </c>
      <c r="J72" s="50">
        <v>3.9546206530000001</v>
      </c>
      <c r="K72">
        <v>933288</v>
      </c>
      <c r="L72" t="str">
        <f t="shared" si="0"/>
        <v xml:space="preserve"> </v>
      </c>
      <c r="M72" t="str">
        <f t="shared" si="1"/>
        <v xml:space="preserve"> </v>
      </c>
      <c r="N72" t="str">
        <f t="shared" si="2"/>
        <v xml:space="preserve"> </v>
      </c>
    </row>
    <row r="73" spans="1:14" x14ac:dyDescent="0.3">
      <c r="A73" t="s">
        <v>1</v>
      </c>
      <c r="B73" t="s">
        <v>32</v>
      </c>
      <c r="C73">
        <v>131917</v>
      </c>
      <c r="D73" s="50">
        <v>15.382615103999999</v>
      </c>
      <c r="E73">
        <v>857572</v>
      </c>
      <c r="F73">
        <v>149198</v>
      </c>
      <c r="G73" s="50">
        <v>16.836443941999999</v>
      </c>
      <c r="H73">
        <v>886161</v>
      </c>
      <c r="I73">
        <v>175055</v>
      </c>
      <c r="J73" s="50">
        <v>18.756803902000001</v>
      </c>
      <c r="K73">
        <v>933288</v>
      </c>
      <c r="L73" t="str">
        <f t="shared" ref="L73" si="3">IF(C73="*","s"," ")</f>
        <v xml:space="preserve"> </v>
      </c>
      <c r="M73" t="str">
        <f t="shared" ref="M73" si="4">IF(F73="*","s"," ")</f>
        <v xml:space="preserve"> </v>
      </c>
      <c r="N73" t="str">
        <f t="shared" ref="N73" si="5">IF(I73="*","s"," ")</f>
        <v xml:space="preserve"> </v>
      </c>
    </row>
    <row r="74" spans="1:14" x14ac:dyDescent="0.3">
      <c r="A74" s="2"/>
    </row>
    <row r="75" spans="1:14" x14ac:dyDescent="0.3">
      <c r="A75" s="2"/>
    </row>
    <row r="76" spans="1:14" x14ac:dyDescent="0.3">
      <c r="A76" s="2"/>
    </row>
    <row r="77" spans="1:14" x14ac:dyDescent="0.3">
      <c r="A77" s="2"/>
    </row>
    <row r="78" spans="1:14" x14ac:dyDescent="0.3">
      <c r="A78" s="2"/>
    </row>
    <row r="79" spans="1:14" x14ac:dyDescent="0.3">
      <c r="A79" s="2"/>
    </row>
    <row r="80" spans="1:14" x14ac:dyDescent="0.3">
      <c r="A80" s="2"/>
    </row>
    <row r="81" spans="1:2" x14ac:dyDescent="0.3">
      <c r="A81" s="2"/>
    </row>
    <row r="82" spans="1:2" x14ac:dyDescent="0.3">
      <c r="A82" s="2"/>
    </row>
    <row r="83" spans="1:2" x14ac:dyDescent="0.3">
      <c r="A83" s="2"/>
    </row>
    <row r="84" spans="1:2" x14ac:dyDescent="0.3">
      <c r="A84" s="2"/>
      <c r="B84" s="2"/>
    </row>
    <row r="85" spans="1:2" x14ac:dyDescent="0.3">
      <c r="A85" s="2"/>
    </row>
    <row r="86" spans="1:2" x14ac:dyDescent="0.3">
      <c r="A86" s="2"/>
    </row>
    <row r="87" spans="1:2" x14ac:dyDescent="0.3">
      <c r="A87" s="2"/>
    </row>
    <row r="88" spans="1:2" x14ac:dyDescent="0.3">
      <c r="A88" s="2"/>
    </row>
    <row r="89" spans="1:2" x14ac:dyDescent="0.3">
      <c r="A89" s="2"/>
    </row>
    <row r="90" spans="1:2" x14ac:dyDescent="0.3">
      <c r="A90" s="2"/>
    </row>
    <row r="91" spans="1:2" x14ac:dyDescent="0.3">
      <c r="A91" s="2"/>
    </row>
    <row r="92" spans="1:2" x14ac:dyDescent="0.3">
      <c r="A92" s="2"/>
    </row>
    <row r="93" spans="1:2" x14ac:dyDescent="0.3">
      <c r="A93" s="2"/>
    </row>
    <row r="94" spans="1:2" x14ac:dyDescent="0.3">
      <c r="A94" s="2"/>
    </row>
    <row r="95" spans="1:2" x14ac:dyDescent="0.3">
      <c r="A95" s="2"/>
    </row>
    <row r="96" spans="1:2" x14ac:dyDescent="0.3">
      <c r="A96" s="2"/>
    </row>
    <row r="97" spans="1:2" x14ac:dyDescent="0.3">
      <c r="A97" s="2"/>
    </row>
    <row r="98" spans="1:2" x14ac:dyDescent="0.3">
      <c r="A98" s="2"/>
    </row>
    <row r="99" spans="1:2" x14ac:dyDescent="0.3">
      <c r="A99" s="2"/>
    </row>
    <row r="100" spans="1:2" x14ac:dyDescent="0.3">
      <c r="A100" s="2"/>
    </row>
    <row r="101" spans="1:2" x14ac:dyDescent="0.3">
      <c r="A101" s="2"/>
    </row>
    <row r="102" spans="1:2" x14ac:dyDescent="0.3">
      <c r="A102" s="2"/>
    </row>
    <row r="103" spans="1:2" x14ac:dyDescent="0.3">
      <c r="A103" s="2"/>
    </row>
    <row r="104" spans="1:2" x14ac:dyDescent="0.3">
      <c r="A104" s="2"/>
    </row>
    <row r="105" spans="1:2" x14ac:dyDescent="0.3">
      <c r="A105" s="2"/>
      <c r="B105" s="2"/>
    </row>
    <row r="106" spans="1:2" x14ac:dyDescent="0.3">
      <c r="A106" s="2"/>
    </row>
    <row r="107" spans="1:2" x14ac:dyDescent="0.3">
      <c r="A107" s="2"/>
    </row>
    <row r="108" spans="1:2" x14ac:dyDescent="0.3">
      <c r="A108" s="2"/>
    </row>
    <row r="109" spans="1:2" x14ac:dyDescent="0.3">
      <c r="A109" s="2"/>
    </row>
    <row r="110" spans="1:2" x14ac:dyDescent="0.3">
      <c r="A110" s="2"/>
      <c r="B110" s="2"/>
    </row>
    <row r="111" spans="1:2" x14ac:dyDescent="0.3">
      <c r="A111" s="2"/>
    </row>
    <row r="112" spans="1:2" x14ac:dyDescent="0.3">
      <c r="A112" s="2"/>
    </row>
    <row r="113" spans="1:2" x14ac:dyDescent="0.3">
      <c r="A113" s="2"/>
    </row>
    <row r="114" spans="1:2" x14ac:dyDescent="0.3">
      <c r="A114" s="2"/>
      <c r="B114" s="2"/>
    </row>
    <row r="115" spans="1:2" x14ac:dyDescent="0.3">
      <c r="A115" s="2"/>
    </row>
    <row r="116" spans="1:2" x14ac:dyDescent="0.3">
      <c r="A116" s="2"/>
    </row>
    <row r="117" spans="1:2" x14ac:dyDescent="0.3">
      <c r="A117" s="2"/>
    </row>
    <row r="118" spans="1:2" x14ac:dyDescent="0.3">
      <c r="A118" s="2"/>
    </row>
    <row r="119" spans="1:2" x14ac:dyDescent="0.3">
      <c r="A119" s="2"/>
    </row>
    <row r="120" spans="1:2" x14ac:dyDescent="0.3">
      <c r="A120" s="2"/>
      <c r="B120" s="2"/>
    </row>
    <row r="121" spans="1:2" x14ac:dyDescent="0.3">
      <c r="A121" s="2"/>
    </row>
    <row r="122" spans="1:2" x14ac:dyDescent="0.3">
      <c r="A122" s="2"/>
    </row>
    <row r="123" spans="1:2" x14ac:dyDescent="0.3">
      <c r="A123" s="2"/>
      <c r="B123" s="2"/>
    </row>
    <row r="124" spans="1:2" x14ac:dyDescent="0.3">
      <c r="A124" s="2"/>
    </row>
    <row r="125" spans="1:2" x14ac:dyDescent="0.3">
      <c r="A125" s="2"/>
    </row>
    <row r="126" spans="1:2" x14ac:dyDescent="0.3">
      <c r="A126" s="2"/>
      <c r="B126" s="2"/>
    </row>
    <row r="127" spans="1:2" x14ac:dyDescent="0.3">
      <c r="A127" s="2"/>
    </row>
    <row r="128" spans="1:2" x14ac:dyDescent="0.3">
      <c r="A128" s="2"/>
    </row>
    <row r="129" spans="1:2" x14ac:dyDescent="0.3">
      <c r="A129" s="2"/>
    </row>
    <row r="130" spans="1:2" x14ac:dyDescent="0.3">
      <c r="A130" s="2"/>
    </row>
    <row r="131" spans="1:2" x14ac:dyDescent="0.3">
      <c r="A131" s="2"/>
    </row>
    <row r="132" spans="1:2" x14ac:dyDescent="0.3">
      <c r="A132" s="2"/>
    </row>
    <row r="133" spans="1:2" x14ac:dyDescent="0.3">
      <c r="A133" s="2"/>
    </row>
    <row r="134" spans="1:2" x14ac:dyDescent="0.3">
      <c r="A134" s="2"/>
    </row>
    <row r="135" spans="1:2" x14ac:dyDescent="0.3">
      <c r="A135" s="2"/>
    </row>
    <row r="136" spans="1:2" x14ac:dyDescent="0.3">
      <c r="A136" s="2"/>
    </row>
    <row r="137" spans="1:2" x14ac:dyDescent="0.3">
      <c r="A137" s="2"/>
    </row>
    <row r="138" spans="1:2" x14ac:dyDescent="0.3">
      <c r="A138" s="2"/>
    </row>
    <row r="139" spans="1:2" x14ac:dyDescent="0.3">
      <c r="A139" s="2"/>
      <c r="B139" s="2"/>
    </row>
    <row r="145" customFormat="1" x14ac:dyDescent="0.3"/>
    <row r="146" customFormat="1" x14ac:dyDescent="0.3"/>
    <row r="147" customFormat="1" x14ac:dyDescent="0.3"/>
    <row r="148" customFormat="1" x14ac:dyDescent="0.3"/>
    <row r="149" customFormat="1" x14ac:dyDescent="0.3"/>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910C5-B182-40D0-9F82-5CCAE4618CDB}">
  <dimension ref="A1:B14"/>
  <sheetViews>
    <sheetView workbookViewId="0"/>
  </sheetViews>
  <sheetFormatPr defaultRowHeight="14.4" x14ac:dyDescent="0.3"/>
  <cols>
    <col min="1" max="1" width="92.44140625" bestFit="1" customWidth="1"/>
    <col min="2" max="2" width="24.44140625" bestFit="1" customWidth="1"/>
  </cols>
  <sheetData>
    <row r="1" spans="1:2" x14ac:dyDescent="0.3">
      <c r="A1" t="s">
        <v>37</v>
      </c>
    </row>
    <row r="3" spans="1:2" x14ac:dyDescent="0.3">
      <c r="A3" s="2" t="s">
        <v>38</v>
      </c>
      <c r="B3" s="2" t="s">
        <v>39</v>
      </c>
    </row>
    <row r="4" spans="1:2" x14ac:dyDescent="0.3">
      <c r="A4" t="s">
        <v>41</v>
      </c>
      <c r="B4" t="s">
        <v>74</v>
      </c>
    </row>
    <row r="5" spans="1:2" x14ac:dyDescent="0.3">
      <c r="A5" t="s">
        <v>70</v>
      </c>
      <c r="B5" t="s">
        <v>81</v>
      </c>
    </row>
    <row r="6" spans="1:2" x14ac:dyDescent="0.3">
      <c r="A6" t="s">
        <v>27</v>
      </c>
      <c r="B6" t="s">
        <v>72</v>
      </c>
    </row>
    <row r="7" spans="1:2" x14ac:dyDescent="0.3">
      <c r="A7" t="s">
        <v>69</v>
      </c>
      <c r="B7" t="s">
        <v>82</v>
      </c>
    </row>
    <row r="8" spans="1:2" x14ac:dyDescent="0.3">
      <c r="A8" t="s">
        <v>29</v>
      </c>
      <c r="B8" t="s">
        <v>58</v>
      </c>
    </row>
    <row r="9" spans="1:2" x14ac:dyDescent="0.3">
      <c r="A9" t="s">
        <v>28</v>
      </c>
      <c r="B9" t="s">
        <v>59</v>
      </c>
    </row>
    <row r="10" spans="1:2" x14ac:dyDescent="0.3">
      <c r="A10" t="s">
        <v>30</v>
      </c>
      <c r="B10" t="s">
        <v>76</v>
      </c>
    </row>
    <row r="11" spans="1:2" x14ac:dyDescent="0.3">
      <c r="A11" t="s">
        <v>71</v>
      </c>
      <c r="B11" t="s">
        <v>77</v>
      </c>
    </row>
    <row r="12" spans="1:2" x14ac:dyDescent="0.3">
      <c r="A12" t="s">
        <v>31</v>
      </c>
      <c r="B12" t="s">
        <v>57</v>
      </c>
    </row>
    <row r="13" spans="1:2" x14ac:dyDescent="0.3">
      <c r="A13" t="s">
        <v>68</v>
      </c>
      <c r="B13" t="s">
        <v>73</v>
      </c>
    </row>
    <row r="14" spans="1:2" x14ac:dyDescent="0.3">
      <c r="A14" t="s">
        <v>32</v>
      </c>
      <c r="B14" t="s">
        <v>51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5</vt:i4>
      </vt:variant>
      <vt:variant>
        <vt:lpstr>Charts</vt:lpstr>
      </vt:variant>
      <vt:variant>
        <vt:i4>7</vt:i4>
      </vt:variant>
      <vt:variant>
        <vt:lpstr>Named Ranges</vt:lpstr>
      </vt:variant>
      <vt:variant>
        <vt:i4>1</vt:i4>
      </vt:variant>
    </vt:vector>
  </HeadingPairs>
  <TitlesOfParts>
    <vt:vector size="13" baseType="lpstr">
      <vt:lpstr>Graph Data</vt:lpstr>
      <vt:lpstr>Table_Southern</vt:lpstr>
      <vt:lpstr>graph data_v1</vt:lpstr>
      <vt:lpstr>Raw Data</vt:lpstr>
      <vt:lpstr>Labels List</vt:lpstr>
      <vt:lpstr>Figure_Manitoba</vt:lpstr>
      <vt:lpstr>Figure_Southern</vt:lpstr>
      <vt:lpstr>Figure_WRHA</vt:lpstr>
      <vt:lpstr>Figure_Interlake-Eastern</vt:lpstr>
      <vt:lpstr>Figure_PrairieMountain</vt:lpstr>
      <vt:lpstr>Figure_Northern</vt:lpstr>
      <vt:lpstr>Figure_RHAs_v1</vt:lpstr>
      <vt:lpstr>Table_Southern!Print_Area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RHA-Chapter7-Causes-Acute-Care-Hospital-Days</dc:title>
  <dc:creator>rodm</dc:creator>
  <cp:lastModifiedBy>Lindsey Dahl</cp:lastModifiedBy>
  <cp:lastPrinted>2024-06-05T19:11:10Z</cp:lastPrinted>
  <dcterms:created xsi:type="dcterms:W3CDTF">2012-06-19T01:21:24Z</dcterms:created>
  <dcterms:modified xsi:type="dcterms:W3CDTF">2025-12-04T20:03:05Z</dcterms:modified>
</cp:coreProperties>
</file>